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павлодар\"/>
    </mc:Choice>
  </mc:AlternateContent>
  <xr:revisionPtr revIDLastSave="0" documentId="13_ncr:1_{AEF3F98C-DE4F-412F-B3B5-BE987AEADC7A}" xr6:coauthVersionLast="45" xr6:coauthVersionMax="45" xr10:uidLastSave="{00000000-0000-0000-0000-000000000000}"/>
  <bookViews>
    <workbookView xWindow="-120" yWindow="-120" windowWidth="20730" windowHeight="11160" firstSheet="4" activeTab="8" xr2:uid="{00000000-000D-0000-FFFF-FFFF00000000}"/>
  </bookViews>
  <sheets>
    <sheet name="лето-осень 1н" sheetId="6" r:id="rId1"/>
    <sheet name="лето-осень 2н" sheetId="7" r:id="rId2"/>
    <sheet name="лето-осень 3н " sheetId="8" r:id="rId3"/>
    <sheet name="лето-осень 4н " sheetId="10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  <sheet name="расчет " sheetId="16" r:id="rId9"/>
  </sheets>
  <definedNames>
    <definedName name="_xlnm.Print_Area" localSheetId="4">'зима-весна 1н '!$A$1:$V$116</definedName>
    <definedName name="_xlnm.Print_Area" localSheetId="5">'зима-весна 2 н '!$A$1:$V$112</definedName>
    <definedName name="_xlnm.Print_Area" localSheetId="6">'зима-весна 3н '!$A$1:$V$112</definedName>
    <definedName name="_xlnm.Print_Area" localSheetId="7">'зима-весна 4 н'!$A$1:$V$110</definedName>
    <definedName name="_xlnm.Print_Area" localSheetId="0">'лето-осень 1н'!$A$1:$V$110</definedName>
    <definedName name="_xlnm.Print_Area" localSheetId="1">'лето-осень 2н'!$A$1:$V$112</definedName>
    <definedName name="_xlnm.Print_Area" localSheetId="2">'лето-осень 3н '!$A$1:$V$116</definedName>
    <definedName name="_xlnm.Print_Area" localSheetId="3">'лето-осень 4н '!$A$1:$V$110</definedName>
    <definedName name="_xlnm.Print_Area" localSheetId="8">'расчет 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" i="6" l="1"/>
  <c r="O13" i="6"/>
  <c r="N13" i="6"/>
  <c r="P12" i="6"/>
  <c r="O12" i="6"/>
  <c r="N12" i="6"/>
  <c r="P11" i="6"/>
  <c r="O11" i="6"/>
  <c r="N11" i="6"/>
  <c r="R10" i="6"/>
  <c r="U10" i="6" s="1"/>
  <c r="P10" i="6"/>
  <c r="S10" i="6" s="1"/>
  <c r="V10" i="6" s="1"/>
  <c r="O10" i="6"/>
  <c r="N10" i="6"/>
  <c r="Q10" i="6" s="1"/>
  <c r="T10" i="6" s="1"/>
  <c r="P27" i="6"/>
  <c r="P28" i="6"/>
  <c r="P29" i="6"/>
  <c r="P30" i="6"/>
  <c r="O27" i="6"/>
  <c r="O28" i="6"/>
  <c r="O29" i="6"/>
  <c r="N27" i="6"/>
  <c r="T31" i="6"/>
  <c r="P11" i="18" l="1"/>
  <c r="P12" i="18"/>
  <c r="P13" i="18"/>
  <c r="P14" i="18"/>
  <c r="P15" i="18"/>
  <c r="P16" i="18"/>
  <c r="O11" i="18"/>
  <c r="O12" i="18"/>
  <c r="N11" i="18"/>
  <c r="N12" i="18"/>
  <c r="V103" i="20"/>
  <c r="U103" i="20"/>
  <c r="T103" i="20"/>
  <c r="V84" i="20"/>
  <c r="U84" i="20"/>
  <c r="T84" i="20"/>
  <c r="V80" i="20"/>
  <c r="U80" i="20"/>
  <c r="T80" i="20"/>
  <c r="V77" i="20"/>
  <c r="U77" i="20"/>
  <c r="T77" i="20"/>
  <c r="V60" i="20"/>
  <c r="U60" i="20"/>
  <c r="T60" i="20"/>
  <c r="V59" i="20"/>
  <c r="U59" i="20"/>
  <c r="T59" i="20"/>
  <c r="V57" i="20"/>
  <c r="U57" i="20"/>
  <c r="T57" i="20"/>
  <c r="V56" i="20"/>
  <c r="U56" i="20"/>
  <c r="T56" i="20"/>
  <c r="V40" i="20"/>
  <c r="U40" i="20"/>
  <c r="T40" i="20"/>
  <c r="V38" i="20"/>
  <c r="U38" i="20"/>
  <c r="T38" i="20"/>
  <c r="V22" i="20"/>
  <c r="U22" i="20"/>
  <c r="T22" i="20"/>
  <c r="V21" i="20"/>
  <c r="U21" i="20"/>
  <c r="T21" i="20"/>
  <c r="V10" i="20"/>
  <c r="U10" i="20"/>
  <c r="T10" i="20"/>
  <c r="V109" i="19"/>
  <c r="U109" i="19"/>
  <c r="T109" i="19"/>
  <c r="V86" i="19"/>
  <c r="U86" i="19"/>
  <c r="T86" i="19"/>
  <c r="V83" i="19"/>
  <c r="U83" i="19"/>
  <c r="T83" i="19"/>
  <c r="V80" i="19"/>
  <c r="U80" i="19"/>
  <c r="T80" i="19"/>
  <c r="V65" i="19"/>
  <c r="U65" i="19"/>
  <c r="T65" i="19"/>
  <c r="V62" i="19"/>
  <c r="U62" i="19"/>
  <c r="T62" i="19"/>
  <c r="V61" i="19"/>
  <c r="U61" i="19"/>
  <c r="T61" i="19"/>
  <c r="V55" i="19"/>
  <c r="U55" i="19"/>
  <c r="T55" i="19"/>
  <c r="V45" i="19"/>
  <c r="U45" i="19"/>
  <c r="T45" i="19"/>
  <c r="V43" i="19"/>
  <c r="U43" i="19"/>
  <c r="T43" i="19"/>
  <c r="V31" i="19"/>
  <c r="U31" i="19"/>
  <c r="T31" i="19"/>
  <c r="V26" i="19"/>
  <c r="U26" i="19"/>
  <c r="T26" i="19"/>
  <c r="V23" i="19"/>
  <c r="U23" i="19"/>
  <c r="T23" i="19"/>
  <c r="V22" i="19"/>
  <c r="U22" i="19"/>
  <c r="T22" i="19"/>
  <c r="V14" i="19"/>
  <c r="U14" i="19"/>
  <c r="T14" i="19"/>
  <c r="V111" i="21"/>
  <c r="U111" i="21"/>
  <c r="T111" i="21"/>
  <c r="V90" i="21"/>
  <c r="U90" i="21"/>
  <c r="T90" i="21"/>
  <c r="V85" i="21"/>
  <c r="U85" i="21"/>
  <c r="T85" i="21"/>
  <c r="V82" i="21"/>
  <c r="U82" i="21"/>
  <c r="T82" i="21"/>
  <c r="V80" i="21"/>
  <c r="U80" i="21"/>
  <c r="T80" i="21"/>
  <c r="V79" i="21"/>
  <c r="U79" i="21"/>
  <c r="T79" i="21"/>
  <c r="V66" i="21"/>
  <c r="U66" i="21"/>
  <c r="T66" i="21"/>
  <c r="V63" i="21"/>
  <c r="U63" i="21"/>
  <c r="T63" i="21"/>
  <c r="V62" i="21"/>
  <c r="U62" i="21"/>
  <c r="T62" i="21"/>
  <c r="V44" i="21"/>
  <c r="U44" i="21"/>
  <c r="T44" i="21"/>
  <c r="V42" i="21"/>
  <c r="U42" i="21"/>
  <c r="T42" i="21"/>
  <c r="V26" i="21"/>
  <c r="U26" i="21"/>
  <c r="T26" i="21"/>
  <c r="V25" i="21"/>
  <c r="U25" i="21"/>
  <c r="T25" i="21"/>
  <c r="V110" i="18"/>
  <c r="U110" i="18"/>
  <c r="T110" i="18"/>
  <c r="V109" i="18"/>
  <c r="U109" i="18"/>
  <c r="T109" i="18"/>
  <c r="V94" i="18"/>
  <c r="U94" i="18"/>
  <c r="T94" i="18"/>
  <c r="V92" i="18"/>
  <c r="U92" i="18"/>
  <c r="T92" i="18"/>
  <c r="V91" i="18"/>
  <c r="U91" i="18"/>
  <c r="T91" i="18"/>
  <c r="V76" i="18"/>
  <c r="U76" i="18"/>
  <c r="T76" i="18"/>
  <c r="V73" i="18"/>
  <c r="U73" i="18"/>
  <c r="T73" i="18"/>
  <c r="V54" i="18"/>
  <c r="U54" i="18"/>
  <c r="T54" i="18"/>
  <c r="V50" i="18"/>
  <c r="U50" i="18"/>
  <c r="T50" i="18"/>
  <c r="V47" i="18"/>
  <c r="U47" i="18"/>
  <c r="T47" i="18"/>
  <c r="V45" i="18"/>
  <c r="U45" i="18"/>
  <c r="T45" i="18"/>
  <c r="V44" i="18"/>
  <c r="U44" i="18"/>
  <c r="T44" i="18"/>
  <c r="V30" i="18"/>
  <c r="U30" i="18"/>
  <c r="T30" i="18"/>
  <c r="V27" i="18"/>
  <c r="U27" i="18"/>
  <c r="T27" i="18"/>
  <c r="V103" i="10"/>
  <c r="U103" i="10"/>
  <c r="T103" i="10"/>
  <c r="V84" i="10"/>
  <c r="U84" i="10"/>
  <c r="T84" i="10"/>
  <c r="V80" i="10"/>
  <c r="U80" i="10"/>
  <c r="T80" i="10"/>
  <c r="V77" i="10"/>
  <c r="U77" i="10"/>
  <c r="T77" i="10"/>
  <c r="V60" i="10"/>
  <c r="U60" i="10"/>
  <c r="T60" i="10"/>
  <c r="V59" i="10"/>
  <c r="U59" i="10"/>
  <c r="T59" i="10"/>
  <c r="V57" i="10"/>
  <c r="U57" i="10"/>
  <c r="T57" i="10"/>
  <c r="V56" i="10"/>
  <c r="U56" i="10"/>
  <c r="T56" i="10"/>
  <c r="V40" i="10"/>
  <c r="U40" i="10"/>
  <c r="T40" i="10"/>
  <c r="V38" i="10"/>
  <c r="U38" i="10"/>
  <c r="T38" i="10"/>
  <c r="V22" i="10"/>
  <c r="U22" i="10"/>
  <c r="T22" i="10"/>
  <c r="V21" i="10"/>
  <c r="U21" i="10"/>
  <c r="T21" i="10"/>
  <c r="V10" i="10"/>
  <c r="U10" i="10"/>
  <c r="T10" i="10"/>
  <c r="V109" i="8"/>
  <c r="U109" i="8"/>
  <c r="T109" i="8"/>
  <c r="V108" i="8"/>
  <c r="U108" i="8"/>
  <c r="T108" i="8"/>
  <c r="V105" i="8"/>
  <c r="U105" i="8"/>
  <c r="T105" i="8"/>
  <c r="V93" i="8"/>
  <c r="U93" i="8"/>
  <c r="T93" i="8"/>
  <c r="V91" i="8"/>
  <c r="U91" i="8"/>
  <c r="T91" i="8"/>
  <c r="V90" i="8"/>
  <c r="U90" i="8"/>
  <c r="T90" i="8"/>
  <c r="V75" i="8"/>
  <c r="U75" i="8"/>
  <c r="T75" i="8"/>
  <c r="V72" i="8"/>
  <c r="U72" i="8"/>
  <c r="T72" i="8"/>
  <c r="V49" i="8"/>
  <c r="U49" i="8"/>
  <c r="T49" i="8"/>
  <c r="V46" i="8"/>
  <c r="U46" i="8"/>
  <c r="T46" i="8"/>
  <c r="V44" i="8"/>
  <c r="U44" i="8"/>
  <c r="T44" i="8"/>
  <c r="V43" i="8"/>
  <c r="U43" i="8"/>
  <c r="T43" i="8"/>
  <c r="V29" i="8"/>
  <c r="U29" i="8"/>
  <c r="T29" i="8"/>
  <c r="V26" i="8"/>
  <c r="U26" i="8"/>
  <c r="T26" i="8"/>
  <c r="V10" i="8"/>
  <c r="U10" i="8"/>
  <c r="T10" i="8"/>
  <c r="V111" i="7"/>
  <c r="U111" i="7"/>
  <c r="T111" i="7"/>
  <c r="V90" i="7"/>
  <c r="U90" i="7"/>
  <c r="T90" i="7"/>
  <c r="V85" i="7"/>
  <c r="U85" i="7"/>
  <c r="T85" i="7"/>
  <c r="V82" i="7"/>
  <c r="U82" i="7"/>
  <c r="T82" i="7"/>
  <c r="V80" i="7"/>
  <c r="U80" i="7"/>
  <c r="T80" i="7"/>
  <c r="V79" i="7"/>
  <c r="U79" i="7"/>
  <c r="T79" i="7"/>
  <c r="V66" i="7"/>
  <c r="U66" i="7"/>
  <c r="T66" i="7"/>
  <c r="V63" i="7"/>
  <c r="U63" i="7"/>
  <c r="T63" i="7"/>
  <c r="V62" i="7"/>
  <c r="U62" i="7"/>
  <c r="T62" i="7"/>
  <c r="V44" i="7"/>
  <c r="U44" i="7"/>
  <c r="T44" i="7"/>
  <c r="V42" i="7"/>
  <c r="U42" i="7"/>
  <c r="T42" i="7"/>
  <c r="V26" i="7"/>
  <c r="U26" i="7"/>
  <c r="T26" i="7"/>
  <c r="V25" i="7"/>
  <c r="U25" i="7"/>
  <c r="T25" i="7"/>
  <c r="V22" i="7"/>
  <c r="U22" i="7"/>
  <c r="T22" i="7"/>
  <c r="V109" i="6"/>
  <c r="U109" i="6"/>
  <c r="T109" i="6"/>
  <c r="V86" i="6"/>
  <c r="U86" i="6"/>
  <c r="T86" i="6"/>
  <c r="V83" i="6"/>
  <c r="U83" i="6"/>
  <c r="T83" i="6"/>
  <c r="V80" i="6"/>
  <c r="U80" i="6"/>
  <c r="T80" i="6"/>
  <c r="V65" i="6"/>
  <c r="U65" i="6"/>
  <c r="T65" i="6"/>
  <c r="V62" i="6"/>
  <c r="U62" i="6"/>
  <c r="T62" i="6"/>
  <c r="V61" i="6"/>
  <c r="U61" i="6"/>
  <c r="T61" i="6"/>
  <c r="V45" i="6"/>
  <c r="U45" i="6"/>
  <c r="T45" i="6"/>
  <c r="T43" i="6"/>
  <c r="S22" i="7" l="1"/>
  <c r="R22" i="7"/>
  <c r="Q22" i="7"/>
  <c r="P23" i="7"/>
  <c r="P24" i="7"/>
  <c r="O23" i="7"/>
  <c r="O24" i="7"/>
  <c r="N23" i="7"/>
  <c r="N24" i="7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P49" i="6"/>
  <c r="P50" i="6"/>
  <c r="P51" i="6"/>
  <c r="P52" i="6"/>
  <c r="P53" i="6"/>
  <c r="P54" i="6"/>
  <c r="P55" i="6"/>
  <c r="P56" i="6"/>
  <c r="S55" i="6" s="1"/>
  <c r="V55" i="6" s="1"/>
  <c r="P57" i="6"/>
  <c r="P58" i="6"/>
  <c r="P59" i="6"/>
  <c r="P60" i="6"/>
  <c r="P61" i="6"/>
  <c r="P62" i="6"/>
  <c r="O49" i="6"/>
  <c r="O50" i="6"/>
  <c r="O51" i="6"/>
  <c r="O52" i="6"/>
  <c r="O53" i="6"/>
  <c r="O54" i="6"/>
  <c r="O55" i="6"/>
  <c r="O56" i="6"/>
  <c r="R55" i="6" s="1"/>
  <c r="U55" i="6" s="1"/>
  <c r="O57" i="6"/>
  <c r="O58" i="6"/>
  <c r="O59" i="6"/>
  <c r="O60" i="6"/>
  <c r="O61" i="6"/>
  <c r="O62" i="6"/>
  <c r="N49" i="6"/>
  <c r="N50" i="6"/>
  <c r="N51" i="6"/>
  <c r="N52" i="6"/>
  <c r="N53" i="6"/>
  <c r="N54" i="6"/>
  <c r="N55" i="6"/>
  <c r="N56" i="6"/>
  <c r="Q55" i="6" s="1"/>
  <c r="T55" i="6" s="1"/>
  <c r="N57" i="6"/>
  <c r="N58" i="6"/>
  <c r="N59" i="6"/>
  <c r="N60" i="6"/>
  <c r="N61" i="6"/>
  <c r="N62" i="6"/>
  <c r="P22" i="8" l="1"/>
  <c r="O22" i="8"/>
  <c r="N22" i="8"/>
  <c r="P21" i="8"/>
  <c r="O21" i="8"/>
  <c r="N21" i="8"/>
  <c r="P20" i="8"/>
  <c r="O20" i="8"/>
  <c r="N20" i="8"/>
  <c r="P19" i="8"/>
  <c r="O19" i="8"/>
  <c r="N19" i="8"/>
  <c r="P18" i="8"/>
  <c r="O18" i="8"/>
  <c r="N18" i="8"/>
  <c r="P17" i="8"/>
  <c r="O17" i="8"/>
  <c r="N17" i="8"/>
  <c r="P16" i="8"/>
  <c r="O16" i="8"/>
  <c r="N16" i="8"/>
  <c r="P15" i="8"/>
  <c r="O15" i="8"/>
  <c r="N15" i="8"/>
  <c r="P14" i="8"/>
  <c r="O14" i="8"/>
  <c r="N14" i="8"/>
  <c r="Q14" i="8" s="1"/>
  <c r="T14" i="8" s="1"/>
  <c r="P23" i="18"/>
  <c r="S15" i="18" s="1"/>
  <c r="V15" i="18" s="1"/>
  <c r="O23" i="18"/>
  <c r="N23" i="18"/>
  <c r="P22" i="18"/>
  <c r="O22" i="18"/>
  <c r="N22" i="18"/>
  <c r="P21" i="18"/>
  <c r="O21" i="18"/>
  <c r="N21" i="18"/>
  <c r="P20" i="18"/>
  <c r="O20" i="18"/>
  <c r="N20" i="18"/>
  <c r="P19" i="18"/>
  <c r="O19" i="18"/>
  <c r="N19" i="18"/>
  <c r="P18" i="18"/>
  <c r="O18" i="18"/>
  <c r="N18" i="18"/>
  <c r="P17" i="18"/>
  <c r="O17" i="18"/>
  <c r="N17" i="18"/>
  <c r="O16" i="18"/>
  <c r="N16" i="18"/>
  <c r="O15" i="18"/>
  <c r="R15" i="18" s="1"/>
  <c r="U15" i="18" s="1"/>
  <c r="N15" i="18"/>
  <c r="Q15" i="18" l="1"/>
  <c r="T15" i="18" s="1"/>
  <c r="R14" i="8"/>
  <c r="U14" i="8" s="1"/>
  <c r="S14" i="8"/>
  <c r="V14" i="8" s="1"/>
  <c r="N10" i="21"/>
  <c r="O10" i="21"/>
  <c r="P10" i="21"/>
  <c r="N11" i="21"/>
  <c r="O11" i="21"/>
  <c r="P11" i="21"/>
  <c r="N12" i="21"/>
  <c r="O12" i="21"/>
  <c r="P12" i="21"/>
  <c r="N13" i="21"/>
  <c r="O13" i="21"/>
  <c r="P13" i="21"/>
  <c r="N14" i="21"/>
  <c r="O14" i="21"/>
  <c r="P14" i="21"/>
  <c r="N15" i="21"/>
  <c r="Q10" i="21" s="1"/>
  <c r="T10" i="21" s="1"/>
  <c r="O15" i="21"/>
  <c r="P15" i="21"/>
  <c r="N16" i="21"/>
  <c r="O16" i="21"/>
  <c r="P16" i="21"/>
  <c r="N17" i="21"/>
  <c r="O17" i="21"/>
  <c r="P17" i="21"/>
  <c r="N18" i="21"/>
  <c r="O18" i="21"/>
  <c r="P18" i="21"/>
  <c r="N19" i="21"/>
  <c r="O19" i="21"/>
  <c r="P19" i="21"/>
  <c r="N20" i="21"/>
  <c r="O20" i="21"/>
  <c r="P20" i="21"/>
  <c r="N21" i="21"/>
  <c r="O21" i="21"/>
  <c r="P21" i="21"/>
  <c r="N22" i="21"/>
  <c r="Q22" i="21" s="1"/>
  <c r="T22" i="21" s="1"/>
  <c r="O22" i="21"/>
  <c r="R22" i="21" s="1"/>
  <c r="U22" i="21" s="1"/>
  <c r="P22" i="21"/>
  <c r="N23" i="21"/>
  <c r="O23" i="21"/>
  <c r="P23" i="21"/>
  <c r="N24" i="21"/>
  <c r="O24" i="21"/>
  <c r="P24" i="21"/>
  <c r="N25" i="21"/>
  <c r="Q25" i="21" s="1"/>
  <c r="O25" i="21"/>
  <c r="P25" i="21"/>
  <c r="S25" i="21" s="1"/>
  <c r="R25" i="21"/>
  <c r="N26" i="21"/>
  <c r="O26" i="21"/>
  <c r="R26" i="21" s="1"/>
  <c r="P26" i="21"/>
  <c r="Q26" i="21"/>
  <c r="S26" i="21"/>
  <c r="N29" i="21"/>
  <c r="O29" i="21"/>
  <c r="P29" i="21"/>
  <c r="N30" i="21"/>
  <c r="O30" i="21"/>
  <c r="P30" i="21"/>
  <c r="N31" i="21"/>
  <c r="O31" i="21"/>
  <c r="P31" i="21"/>
  <c r="N32" i="21"/>
  <c r="O32" i="21"/>
  <c r="P32" i="21"/>
  <c r="N33" i="21"/>
  <c r="O33" i="21"/>
  <c r="P33" i="21"/>
  <c r="N34" i="21"/>
  <c r="O34" i="21"/>
  <c r="P34" i="21"/>
  <c r="N35" i="21"/>
  <c r="O35" i="21"/>
  <c r="P35" i="21"/>
  <c r="N36" i="21"/>
  <c r="O36" i="21"/>
  <c r="P36" i="21"/>
  <c r="N37" i="21"/>
  <c r="O37" i="21"/>
  <c r="P37" i="21"/>
  <c r="N38" i="21"/>
  <c r="O38" i="21"/>
  <c r="P38" i="21"/>
  <c r="N39" i="21"/>
  <c r="O39" i="21"/>
  <c r="P39" i="21"/>
  <c r="N40" i="21"/>
  <c r="O40" i="21"/>
  <c r="P40" i="21"/>
  <c r="N41" i="21"/>
  <c r="O41" i="21"/>
  <c r="P41" i="21"/>
  <c r="N42" i="21"/>
  <c r="O42" i="21"/>
  <c r="R42" i="21" s="1"/>
  <c r="P42" i="21"/>
  <c r="Q42" i="21"/>
  <c r="N43" i="21"/>
  <c r="O43" i="21"/>
  <c r="P43" i="21"/>
  <c r="S42" i="21" s="1"/>
  <c r="N44" i="21"/>
  <c r="O44" i="21"/>
  <c r="R44" i="21" s="1"/>
  <c r="P44" i="21"/>
  <c r="Q44" i="21"/>
  <c r="S44" i="21"/>
  <c r="N47" i="21"/>
  <c r="O47" i="21"/>
  <c r="P47" i="21"/>
  <c r="N48" i="21"/>
  <c r="O48" i="21"/>
  <c r="R47" i="21" s="1"/>
  <c r="U47" i="21" s="1"/>
  <c r="P48" i="21"/>
  <c r="N49" i="21"/>
  <c r="O49" i="21"/>
  <c r="P49" i="21"/>
  <c r="N50" i="21"/>
  <c r="O50" i="21"/>
  <c r="P50" i="21"/>
  <c r="N51" i="21"/>
  <c r="Q51" i="21" s="1"/>
  <c r="T51" i="21" s="1"/>
  <c r="O51" i="21"/>
  <c r="P51" i="21"/>
  <c r="S51" i="21" s="1"/>
  <c r="V51" i="21" s="1"/>
  <c r="N52" i="21"/>
  <c r="O52" i="21"/>
  <c r="R51" i="21" s="1"/>
  <c r="U51" i="21" s="1"/>
  <c r="P52" i="21"/>
  <c r="N53" i="21"/>
  <c r="O53" i="21"/>
  <c r="P53" i="21"/>
  <c r="N54" i="21"/>
  <c r="O54" i="21"/>
  <c r="P54" i="21"/>
  <c r="N55" i="21"/>
  <c r="O55" i="21"/>
  <c r="P55" i="21"/>
  <c r="N56" i="21"/>
  <c r="O56" i="21"/>
  <c r="P56" i="21"/>
  <c r="N57" i="21"/>
  <c r="O57" i="21"/>
  <c r="P57" i="21"/>
  <c r="N58" i="21"/>
  <c r="O58" i="21"/>
  <c r="P58" i="21"/>
  <c r="N59" i="21"/>
  <c r="O59" i="21"/>
  <c r="P59" i="21"/>
  <c r="N60" i="21"/>
  <c r="O60" i="21"/>
  <c r="R60" i="21" s="1"/>
  <c r="U60" i="21" s="1"/>
  <c r="P60" i="21"/>
  <c r="N61" i="21"/>
  <c r="Q60" i="21" s="1"/>
  <c r="T60" i="21" s="1"/>
  <c r="O61" i="21"/>
  <c r="P61" i="21"/>
  <c r="S60" i="21" s="1"/>
  <c r="V60" i="21" s="1"/>
  <c r="N62" i="21"/>
  <c r="Q62" i="21" s="1"/>
  <c r="O62" i="21"/>
  <c r="R62" i="21" s="1"/>
  <c r="P62" i="21"/>
  <c r="S62" i="21"/>
  <c r="N63" i="21"/>
  <c r="Q63" i="21" s="1"/>
  <c r="O63" i="21"/>
  <c r="P63" i="21"/>
  <c r="S63" i="21" s="1"/>
  <c r="R63" i="21"/>
  <c r="N66" i="21"/>
  <c r="O66" i="21"/>
  <c r="P66" i="21"/>
  <c r="N67" i="21"/>
  <c r="Q66" i="21" s="1"/>
  <c r="O67" i="21"/>
  <c r="P67" i="21"/>
  <c r="S66" i="21" s="1"/>
  <c r="N68" i="21"/>
  <c r="O68" i="21"/>
  <c r="P68" i="21"/>
  <c r="N69" i="21"/>
  <c r="O69" i="21"/>
  <c r="P69" i="21"/>
  <c r="N70" i="21"/>
  <c r="O70" i="21"/>
  <c r="P70" i="21"/>
  <c r="N71" i="21"/>
  <c r="O71" i="21"/>
  <c r="P71" i="21"/>
  <c r="N72" i="21"/>
  <c r="O72" i="21"/>
  <c r="P72" i="21"/>
  <c r="N73" i="21"/>
  <c r="O73" i="21"/>
  <c r="P73" i="21"/>
  <c r="N74" i="21"/>
  <c r="Q72" i="21" s="1"/>
  <c r="T72" i="21" s="1"/>
  <c r="O74" i="21"/>
  <c r="P74" i="21"/>
  <c r="N75" i="21"/>
  <c r="O75" i="21"/>
  <c r="P75" i="21"/>
  <c r="N76" i="21"/>
  <c r="O76" i="21"/>
  <c r="P76" i="21"/>
  <c r="N77" i="21"/>
  <c r="O77" i="21"/>
  <c r="P77" i="21"/>
  <c r="N78" i="21"/>
  <c r="O78" i="21"/>
  <c r="Q76" i="21" s="1"/>
  <c r="T76" i="21" s="1"/>
  <c r="P78" i="21"/>
  <c r="N79" i="21"/>
  <c r="Q79" i="21" s="1"/>
  <c r="O79" i="21"/>
  <c r="P79" i="21"/>
  <c r="S79" i="21" s="1"/>
  <c r="R79" i="21"/>
  <c r="N80" i="21"/>
  <c r="O80" i="21"/>
  <c r="R80" i="21" s="1"/>
  <c r="P80" i="21"/>
  <c r="N81" i="21"/>
  <c r="Q80" i="21" s="1"/>
  <c r="O81" i="21"/>
  <c r="P81" i="21"/>
  <c r="S80" i="21" s="1"/>
  <c r="N82" i="21"/>
  <c r="O82" i="21"/>
  <c r="R82" i="21" s="1"/>
  <c r="P82" i="21"/>
  <c r="Q82" i="21"/>
  <c r="S82" i="21"/>
  <c r="N85" i="21"/>
  <c r="Q85" i="21" s="1"/>
  <c r="O85" i="21"/>
  <c r="P85" i="21"/>
  <c r="S85" i="21" s="1"/>
  <c r="N86" i="21"/>
  <c r="O86" i="21"/>
  <c r="R85" i="21" s="1"/>
  <c r="P86" i="21"/>
  <c r="N87" i="21"/>
  <c r="O87" i="21"/>
  <c r="P87" i="21"/>
  <c r="N88" i="21"/>
  <c r="O88" i="21"/>
  <c r="P88" i="21"/>
  <c r="N89" i="21"/>
  <c r="O89" i="21"/>
  <c r="P89" i="21"/>
  <c r="N90" i="21"/>
  <c r="O90" i="21"/>
  <c r="P90" i="21"/>
  <c r="N91" i="21"/>
  <c r="Q90" i="21" s="1"/>
  <c r="O91" i="21"/>
  <c r="P91" i="21"/>
  <c r="S90" i="21" s="1"/>
  <c r="N92" i="21"/>
  <c r="O92" i="21"/>
  <c r="P92" i="21"/>
  <c r="N93" i="21"/>
  <c r="O93" i="21"/>
  <c r="P93" i="21"/>
  <c r="N94" i="21"/>
  <c r="O94" i="21"/>
  <c r="P94" i="21"/>
  <c r="N95" i="21"/>
  <c r="O95" i="21"/>
  <c r="P95" i="21"/>
  <c r="N96" i="21"/>
  <c r="O96" i="21"/>
  <c r="P96" i="21"/>
  <c r="N97" i="21"/>
  <c r="O97" i="21"/>
  <c r="P97" i="21"/>
  <c r="N98" i="21"/>
  <c r="O98" i="21"/>
  <c r="P98" i="21"/>
  <c r="N99" i="21"/>
  <c r="O99" i="21"/>
  <c r="P99" i="21"/>
  <c r="N100" i="21"/>
  <c r="O100" i="21"/>
  <c r="P100" i="21"/>
  <c r="N101" i="21"/>
  <c r="O101" i="21"/>
  <c r="P101" i="21"/>
  <c r="N102" i="21"/>
  <c r="O102" i="21"/>
  <c r="P102" i="21"/>
  <c r="N103" i="21"/>
  <c r="O103" i="21"/>
  <c r="P103" i="21"/>
  <c r="N104" i="21"/>
  <c r="O104" i="21"/>
  <c r="P104" i="21"/>
  <c r="N105" i="21"/>
  <c r="O105" i="21"/>
  <c r="P105" i="21"/>
  <c r="N106" i="21"/>
  <c r="O106" i="21"/>
  <c r="P106" i="21"/>
  <c r="N107" i="21"/>
  <c r="O107" i="21"/>
  <c r="P107" i="21"/>
  <c r="N108" i="21"/>
  <c r="O108" i="21"/>
  <c r="P108" i="21"/>
  <c r="N109" i="21"/>
  <c r="Q109" i="21" s="1"/>
  <c r="T109" i="21" s="1"/>
  <c r="O109" i="21"/>
  <c r="P109" i="21"/>
  <c r="S109" i="21" s="1"/>
  <c r="V109" i="21" s="1"/>
  <c r="N110" i="21"/>
  <c r="O110" i="21"/>
  <c r="R109" i="21" s="1"/>
  <c r="U109" i="21" s="1"/>
  <c r="P110" i="21"/>
  <c r="N111" i="21"/>
  <c r="Q111" i="21" s="1"/>
  <c r="O111" i="21"/>
  <c r="P111" i="21"/>
  <c r="R111" i="21"/>
  <c r="S111" i="21"/>
  <c r="R39" i="21" l="1"/>
  <c r="U39" i="21" s="1"/>
  <c r="Q98" i="21"/>
  <c r="R76" i="21"/>
  <c r="U76" i="21" s="1"/>
  <c r="S72" i="21"/>
  <c r="V72" i="21" s="1"/>
  <c r="R10" i="21"/>
  <c r="U10" i="21" s="1"/>
  <c r="R72" i="21"/>
  <c r="U72" i="21" s="1"/>
  <c r="S10" i="21"/>
  <c r="V10" i="21" s="1"/>
  <c r="R29" i="21"/>
  <c r="S29" i="21"/>
  <c r="V29" i="21" s="1"/>
  <c r="Q29" i="21"/>
  <c r="T29" i="21" s="1"/>
  <c r="S22" i="21"/>
  <c r="V22" i="21" s="1"/>
  <c r="R17" i="21"/>
  <c r="S98" i="21"/>
  <c r="V98" i="21" s="1"/>
  <c r="V112" i="21" s="1"/>
  <c r="I34" i="16" s="1"/>
  <c r="R98" i="21"/>
  <c r="U98" i="21" s="1"/>
  <c r="S76" i="21"/>
  <c r="V76" i="21" s="1"/>
  <c r="T83" i="21"/>
  <c r="G33" i="16" s="1"/>
  <c r="Q83" i="21"/>
  <c r="D33" i="16" s="1"/>
  <c r="U64" i="21"/>
  <c r="H32" i="16" s="1"/>
  <c r="R64" i="21"/>
  <c r="E32" i="16" s="1"/>
  <c r="R90" i="21"/>
  <c r="R66" i="21"/>
  <c r="S47" i="21"/>
  <c r="V47" i="21" s="1"/>
  <c r="Q47" i="21"/>
  <c r="T47" i="21" s="1"/>
  <c r="S39" i="21"/>
  <c r="V39" i="21" s="1"/>
  <c r="Q39" i="21"/>
  <c r="T39" i="21" s="1"/>
  <c r="S17" i="21"/>
  <c r="V17" i="21" s="1"/>
  <c r="Q17" i="21"/>
  <c r="T17" i="21" s="1"/>
  <c r="R45" i="21" l="1"/>
  <c r="E31" i="16" s="1"/>
  <c r="R27" i="21"/>
  <c r="E30" i="16" s="1"/>
  <c r="S112" i="21"/>
  <c r="F34" i="16" s="1"/>
  <c r="S83" i="21"/>
  <c r="F33" i="16" s="1"/>
  <c r="T98" i="21"/>
  <c r="T112" i="21" s="1"/>
  <c r="G34" i="16" s="1"/>
  <c r="U29" i="21"/>
  <c r="U45" i="21" s="1"/>
  <c r="H31" i="16" s="1"/>
  <c r="U17" i="21"/>
  <c r="U27" i="21" s="1"/>
  <c r="H30" i="16" s="1"/>
  <c r="V45" i="21"/>
  <c r="I31" i="16" s="1"/>
  <c r="Q112" i="21"/>
  <c r="D34" i="16" s="1"/>
  <c r="V83" i="21"/>
  <c r="I33" i="16" s="1"/>
  <c r="T27" i="21"/>
  <c r="G30" i="16" s="1"/>
  <c r="S45" i="21"/>
  <c r="F31" i="16" s="1"/>
  <c r="T45" i="21"/>
  <c r="G31" i="16" s="1"/>
  <c r="Q45" i="21"/>
  <c r="D31" i="16" s="1"/>
  <c r="S64" i="21"/>
  <c r="F32" i="16" s="1"/>
  <c r="V64" i="21"/>
  <c r="I32" i="16" s="1"/>
  <c r="R112" i="21"/>
  <c r="E34" i="16" s="1"/>
  <c r="S27" i="21"/>
  <c r="F30" i="16" s="1"/>
  <c r="Q27" i="21"/>
  <c r="D30" i="16" s="1"/>
  <c r="Q64" i="21"/>
  <c r="D32" i="16" s="1"/>
  <c r="T64" i="21"/>
  <c r="G32" i="16" s="1"/>
  <c r="R83" i="21"/>
  <c r="E33" i="16" s="1"/>
  <c r="U83" i="21"/>
  <c r="H33" i="16" s="1"/>
  <c r="U112" i="21"/>
  <c r="H34" i="16" s="1"/>
  <c r="V27" i="21"/>
  <c r="I30" i="16" s="1"/>
  <c r="P59" i="7"/>
  <c r="O59" i="7"/>
  <c r="N59" i="7"/>
  <c r="S103" i="20" l="1"/>
  <c r="Q103" i="20"/>
  <c r="P103" i="20"/>
  <c r="O103" i="20"/>
  <c r="R103" i="20" s="1"/>
  <c r="N103" i="20"/>
  <c r="P102" i="20"/>
  <c r="O102" i="20"/>
  <c r="N102" i="20"/>
  <c r="P101" i="20"/>
  <c r="S101" i="20" s="1"/>
  <c r="V101" i="20" s="1"/>
  <c r="O101" i="20"/>
  <c r="R101" i="20" s="1"/>
  <c r="U101" i="20" s="1"/>
  <c r="N101" i="20"/>
  <c r="P100" i="20"/>
  <c r="O100" i="20"/>
  <c r="N100" i="20"/>
  <c r="P99" i="20"/>
  <c r="O99" i="20"/>
  <c r="N99" i="20"/>
  <c r="P98" i="20"/>
  <c r="O98" i="20"/>
  <c r="N98" i="20"/>
  <c r="P97" i="20"/>
  <c r="O97" i="20"/>
  <c r="N97" i="20"/>
  <c r="P96" i="20"/>
  <c r="O96" i="20"/>
  <c r="N96" i="20"/>
  <c r="P95" i="20"/>
  <c r="O95" i="20"/>
  <c r="N95" i="20"/>
  <c r="P94" i="20"/>
  <c r="O94" i="20"/>
  <c r="N94" i="20"/>
  <c r="P93" i="20"/>
  <c r="O93" i="20"/>
  <c r="N93" i="20"/>
  <c r="P92" i="20"/>
  <c r="O92" i="20"/>
  <c r="N92" i="20"/>
  <c r="P91" i="20"/>
  <c r="O91" i="20"/>
  <c r="N91" i="20"/>
  <c r="P90" i="20"/>
  <c r="O90" i="20"/>
  <c r="N90" i="20"/>
  <c r="P89" i="20"/>
  <c r="O89" i="20"/>
  <c r="N89" i="20"/>
  <c r="P88" i="20"/>
  <c r="O88" i="20"/>
  <c r="N88" i="20"/>
  <c r="P87" i="20"/>
  <c r="O87" i="20"/>
  <c r="N87" i="20"/>
  <c r="P86" i="20"/>
  <c r="O86" i="20"/>
  <c r="N86" i="20"/>
  <c r="P85" i="20"/>
  <c r="O85" i="20"/>
  <c r="N85" i="20"/>
  <c r="P84" i="20"/>
  <c r="O84" i="20"/>
  <c r="R84" i="20" s="1"/>
  <c r="N84" i="20"/>
  <c r="P83" i="20"/>
  <c r="O83" i="20"/>
  <c r="N83" i="20"/>
  <c r="P82" i="20"/>
  <c r="O82" i="20"/>
  <c r="N82" i="20"/>
  <c r="P81" i="20"/>
  <c r="O81" i="20"/>
  <c r="N81" i="20"/>
  <c r="R80" i="20"/>
  <c r="P80" i="20"/>
  <c r="S80" i="20" s="1"/>
  <c r="O80" i="20"/>
  <c r="N80" i="20"/>
  <c r="Q80" i="20" s="1"/>
  <c r="S77" i="20"/>
  <c r="Q77" i="20"/>
  <c r="P77" i="20"/>
  <c r="O77" i="20"/>
  <c r="R77" i="20" s="1"/>
  <c r="N77" i="20"/>
  <c r="P76" i="20"/>
  <c r="O76" i="20"/>
  <c r="N76" i="20"/>
  <c r="P75" i="20"/>
  <c r="O75" i="20"/>
  <c r="N75" i="20"/>
  <c r="P74" i="20"/>
  <c r="O74" i="20"/>
  <c r="R74" i="20" s="1"/>
  <c r="U74" i="20" s="1"/>
  <c r="N74" i="20"/>
  <c r="P73" i="20"/>
  <c r="O73" i="20"/>
  <c r="N73" i="20"/>
  <c r="P72" i="20"/>
  <c r="S69" i="20" s="1"/>
  <c r="V69" i="20" s="1"/>
  <c r="O72" i="20"/>
  <c r="N72" i="20"/>
  <c r="P71" i="20"/>
  <c r="O71" i="20"/>
  <c r="N71" i="20"/>
  <c r="P70" i="20"/>
  <c r="O70" i="20"/>
  <c r="N70" i="20"/>
  <c r="Q69" i="20"/>
  <c r="T69" i="20" s="1"/>
  <c r="P69" i="20"/>
  <c r="O69" i="20"/>
  <c r="N69" i="20"/>
  <c r="P68" i="20"/>
  <c r="O68" i="20"/>
  <c r="N68" i="20"/>
  <c r="P67" i="20"/>
  <c r="O67" i="20"/>
  <c r="N67" i="20"/>
  <c r="P66" i="20"/>
  <c r="O66" i="20"/>
  <c r="N66" i="20"/>
  <c r="P65" i="20"/>
  <c r="O65" i="20"/>
  <c r="N65" i="20"/>
  <c r="P64" i="20"/>
  <c r="O64" i="20"/>
  <c r="N64" i="20"/>
  <c r="S63" i="20"/>
  <c r="V63" i="20" s="1"/>
  <c r="P63" i="20"/>
  <c r="O63" i="20"/>
  <c r="N63" i="20"/>
  <c r="R60" i="20"/>
  <c r="P60" i="20"/>
  <c r="S60" i="20" s="1"/>
  <c r="O60" i="20"/>
  <c r="N60" i="20"/>
  <c r="Q60" i="20" s="1"/>
  <c r="P59" i="20"/>
  <c r="S59" i="20" s="1"/>
  <c r="O59" i="20"/>
  <c r="R59" i="20" s="1"/>
  <c r="N59" i="20"/>
  <c r="Q59" i="20" s="1"/>
  <c r="P58" i="20"/>
  <c r="O58" i="20"/>
  <c r="N58" i="20"/>
  <c r="Q57" i="20" s="1"/>
  <c r="S57" i="20"/>
  <c r="P57" i="20"/>
  <c r="O57" i="20"/>
  <c r="R57" i="20" s="1"/>
  <c r="N57" i="20"/>
  <c r="R56" i="20"/>
  <c r="P56" i="20"/>
  <c r="S56" i="20" s="1"/>
  <c r="O56" i="20"/>
  <c r="N56" i="20"/>
  <c r="Q56" i="20" s="1"/>
  <c r="P55" i="20"/>
  <c r="O55" i="20"/>
  <c r="N55" i="20"/>
  <c r="P54" i="20"/>
  <c r="S53" i="20" s="1"/>
  <c r="V53" i="20" s="1"/>
  <c r="O54" i="20"/>
  <c r="N54" i="20"/>
  <c r="Q53" i="20" s="1"/>
  <c r="T53" i="20" s="1"/>
  <c r="P53" i="20"/>
  <c r="O53" i="20"/>
  <c r="N53" i="20"/>
  <c r="P52" i="20"/>
  <c r="O52" i="20"/>
  <c r="N52" i="20"/>
  <c r="P51" i="20"/>
  <c r="O51" i="20"/>
  <c r="N51" i="20"/>
  <c r="P50" i="20"/>
  <c r="S50" i="20" s="1"/>
  <c r="V50" i="20" s="1"/>
  <c r="O50" i="20"/>
  <c r="R50" i="20" s="1"/>
  <c r="U50" i="20" s="1"/>
  <c r="N50" i="20"/>
  <c r="Q50" i="20" s="1"/>
  <c r="T50" i="20" s="1"/>
  <c r="P49" i="20"/>
  <c r="O49" i="20"/>
  <c r="N49" i="20"/>
  <c r="P48" i="20"/>
  <c r="O48" i="20"/>
  <c r="N48" i="20"/>
  <c r="P47" i="20"/>
  <c r="O47" i="20"/>
  <c r="N47" i="20"/>
  <c r="P46" i="20"/>
  <c r="O46" i="20"/>
  <c r="N46" i="20"/>
  <c r="P45" i="20"/>
  <c r="O45" i="20"/>
  <c r="N45" i="20"/>
  <c r="P44" i="20"/>
  <c r="O44" i="20"/>
  <c r="R44" i="20" s="1"/>
  <c r="U44" i="20" s="1"/>
  <c r="N44" i="20"/>
  <c r="S40" i="20"/>
  <c r="Q40" i="20"/>
  <c r="P40" i="20"/>
  <c r="O40" i="20"/>
  <c r="R40" i="20" s="1"/>
  <c r="N40" i="20"/>
  <c r="P39" i="20"/>
  <c r="O39" i="20"/>
  <c r="N39" i="20"/>
  <c r="S38" i="20"/>
  <c r="Q38" i="20"/>
  <c r="P38" i="20"/>
  <c r="O38" i="20"/>
  <c r="R38" i="20" s="1"/>
  <c r="N38" i="20"/>
  <c r="P37" i="20"/>
  <c r="O37" i="20"/>
  <c r="N37" i="20"/>
  <c r="P36" i="20"/>
  <c r="O36" i="20"/>
  <c r="N36" i="20"/>
  <c r="P35" i="20"/>
  <c r="O35" i="20"/>
  <c r="R35" i="20" s="1"/>
  <c r="U35" i="20" s="1"/>
  <c r="N35" i="20"/>
  <c r="P34" i="20"/>
  <c r="O34" i="20"/>
  <c r="N34" i="20"/>
  <c r="P33" i="20"/>
  <c r="O33" i="20"/>
  <c r="N33" i="20"/>
  <c r="P32" i="20"/>
  <c r="O32" i="20"/>
  <c r="N32" i="20"/>
  <c r="P31" i="20"/>
  <c r="O31" i="20"/>
  <c r="N31" i="20"/>
  <c r="P30" i="20"/>
  <c r="O30" i="20"/>
  <c r="N30" i="20"/>
  <c r="P29" i="20"/>
  <c r="O29" i="20"/>
  <c r="N29" i="20"/>
  <c r="P28" i="20"/>
  <c r="O28" i="20"/>
  <c r="N28" i="20"/>
  <c r="P27" i="20"/>
  <c r="O27" i="20"/>
  <c r="N27" i="20"/>
  <c r="P26" i="20"/>
  <c r="O26" i="20"/>
  <c r="N26" i="20"/>
  <c r="P25" i="20"/>
  <c r="O25" i="20"/>
  <c r="N25" i="20"/>
  <c r="S22" i="20"/>
  <c r="Q22" i="20"/>
  <c r="P22" i="20"/>
  <c r="O22" i="20"/>
  <c r="R22" i="20" s="1"/>
  <c r="N22" i="20"/>
  <c r="P21" i="20"/>
  <c r="S21" i="20" s="1"/>
  <c r="O21" i="20"/>
  <c r="R21" i="20" s="1"/>
  <c r="N21" i="20"/>
  <c r="Q21" i="20" s="1"/>
  <c r="P20" i="20"/>
  <c r="O20" i="20"/>
  <c r="N20" i="20"/>
  <c r="P19" i="20"/>
  <c r="O19" i="20"/>
  <c r="N19" i="20"/>
  <c r="P18" i="20"/>
  <c r="S18" i="20" s="1"/>
  <c r="V18" i="20" s="1"/>
  <c r="O18" i="20"/>
  <c r="R18" i="20" s="1"/>
  <c r="U18" i="20" s="1"/>
  <c r="N18" i="20"/>
  <c r="Q18" i="20" s="1"/>
  <c r="T18" i="20" s="1"/>
  <c r="P17" i="20"/>
  <c r="O17" i="20"/>
  <c r="N17" i="20"/>
  <c r="P16" i="20"/>
  <c r="O16" i="20"/>
  <c r="N16" i="20"/>
  <c r="P15" i="20"/>
  <c r="O15" i="20"/>
  <c r="N15" i="20"/>
  <c r="P14" i="20"/>
  <c r="O14" i="20"/>
  <c r="N14" i="20"/>
  <c r="P13" i="20"/>
  <c r="O13" i="20"/>
  <c r="N13" i="20"/>
  <c r="P12" i="20"/>
  <c r="S12" i="20" s="1"/>
  <c r="V12" i="20" s="1"/>
  <c r="O12" i="20"/>
  <c r="R12" i="20" s="1"/>
  <c r="U12" i="20" s="1"/>
  <c r="N12" i="20"/>
  <c r="Q12" i="20" s="1"/>
  <c r="T12" i="20" s="1"/>
  <c r="P11" i="20"/>
  <c r="O11" i="20"/>
  <c r="N11" i="20"/>
  <c r="R10" i="20"/>
  <c r="P10" i="20"/>
  <c r="S10" i="20" s="1"/>
  <c r="O10" i="20"/>
  <c r="N10" i="20"/>
  <c r="Q10" i="20" s="1"/>
  <c r="P13" i="19"/>
  <c r="O13" i="19"/>
  <c r="N13" i="19"/>
  <c r="P12" i="19"/>
  <c r="O12" i="19"/>
  <c r="N12" i="19"/>
  <c r="P11" i="19"/>
  <c r="O11" i="19"/>
  <c r="N11" i="19"/>
  <c r="R10" i="19"/>
  <c r="U10" i="19" s="1"/>
  <c r="P10" i="19"/>
  <c r="S10" i="19" s="1"/>
  <c r="V10" i="19" s="1"/>
  <c r="O10" i="19"/>
  <c r="N10" i="19"/>
  <c r="Q10" i="19" s="1"/>
  <c r="T10" i="19" s="1"/>
  <c r="O14" i="18"/>
  <c r="N14" i="18"/>
  <c r="O13" i="18"/>
  <c r="N13" i="18"/>
  <c r="P10" i="18"/>
  <c r="S10" i="18" s="1"/>
  <c r="O10" i="18"/>
  <c r="N10" i="18"/>
  <c r="Q10" i="18" s="1"/>
  <c r="S109" i="19"/>
  <c r="Q109" i="19"/>
  <c r="P109" i="19"/>
  <c r="O109" i="19"/>
  <c r="R109" i="19" s="1"/>
  <c r="N109" i="19"/>
  <c r="P108" i="19"/>
  <c r="O108" i="19"/>
  <c r="N108" i="19"/>
  <c r="P107" i="19"/>
  <c r="O107" i="19"/>
  <c r="N107" i="19"/>
  <c r="P106" i="19"/>
  <c r="O106" i="19"/>
  <c r="R106" i="19" s="1"/>
  <c r="U106" i="19" s="1"/>
  <c r="N106" i="19"/>
  <c r="P105" i="19"/>
  <c r="O105" i="19"/>
  <c r="N105" i="19"/>
  <c r="P104" i="19"/>
  <c r="O104" i="19"/>
  <c r="N104" i="19"/>
  <c r="P103" i="19"/>
  <c r="O103" i="19"/>
  <c r="N103" i="19"/>
  <c r="P102" i="19"/>
  <c r="O102" i="19"/>
  <c r="N102" i="19"/>
  <c r="P101" i="19"/>
  <c r="O101" i="19"/>
  <c r="N101" i="19"/>
  <c r="Q95" i="19" s="1"/>
  <c r="T95" i="19" s="1"/>
  <c r="P100" i="19"/>
  <c r="O100" i="19"/>
  <c r="N100" i="19"/>
  <c r="P99" i="19"/>
  <c r="O99" i="19"/>
  <c r="N99" i="19"/>
  <c r="P98" i="19"/>
  <c r="O98" i="19"/>
  <c r="N98" i="19"/>
  <c r="P97" i="19"/>
  <c r="O97" i="19"/>
  <c r="N97" i="19"/>
  <c r="P96" i="19"/>
  <c r="O96" i="19"/>
  <c r="N96" i="19"/>
  <c r="S95" i="19"/>
  <c r="V95" i="19" s="1"/>
  <c r="P95" i="19"/>
  <c r="O95" i="19"/>
  <c r="N95" i="19"/>
  <c r="P94" i="19"/>
  <c r="O94" i="19"/>
  <c r="N94" i="19"/>
  <c r="P93" i="19"/>
  <c r="O93" i="19"/>
  <c r="N93" i="19"/>
  <c r="P92" i="19"/>
  <c r="O92" i="19"/>
  <c r="N92" i="19"/>
  <c r="P91" i="19"/>
  <c r="O91" i="19"/>
  <c r="N91" i="19"/>
  <c r="P90" i="19"/>
  <c r="O90" i="19"/>
  <c r="N90" i="19"/>
  <c r="P89" i="19"/>
  <c r="O89" i="19"/>
  <c r="N89" i="19"/>
  <c r="P88" i="19"/>
  <c r="O88" i="19"/>
  <c r="N88" i="19"/>
  <c r="P87" i="19"/>
  <c r="O87" i="19"/>
  <c r="N87" i="19"/>
  <c r="P86" i="19"/>
  <c r="O86" i="19"/>
  <c r="R86" i="19" s="1"/>
  <c r="N86" i="19"/>
  <c r="S83" i="19"/>
  <c r="Q83" i="19"/>
  <c r="P83" i="19"/>
  <c r="O83" i="19"/>
  <c r="R83" i="19" s="1"/>
  <c r="N83" i="19"/>
  <c r="P82" i="19"/>
  <c r="O82" i="19"/>
  <c r="N82" i="19"/>
  <c r="P81" i="19"/>
  <c r="S81" i="19" s="1"/>
  <c r="V81" i="19" s="1"/>
  <c r="O81" i="19"/>
  <c r="R81" i="19" s="1"/>
  <c r="U81" i="19" s="1"/>
  <c r="N81" i="19"/>
  <c r="Q81" i="19" s="1"/>
  <c r="T81" i="19" s="1"/>
  <c r="R80" i="19"/>
  <c r="P80" i="19"/>
  <c r="S80" i="19" s="1"/>
  <c r="O80" i="19"/>
  <c r="N80" i="19"/>
  <c r="Q80" i="19" s="1"/>
  <c r="P79" i="19"/>
  <c r="O79" i="19"/>
  <c r="N79" i="19"/>
  <c r="P78" i="19"/>
  <c r="S75" i="19" s="1"/>
  <c r="V75" i="19" s="1"/>
  <c r="O78" i="19"/>
  <c r="N78" i="19"/>
  <c r="Q75" i="19" s="1"/>
  <c r="T75" i="19" s="1"/>
  <c r="P77" i="19"/>
  <c r="O77" i="19"/>
  <c r="N77" i="19"/>
  <c r="P76" i="19"/>
  <c r="O76" i="19"/>
  <c r="N76" i="19"/>
  <c r="P75" i="19"/>
  <c r="O75" i="19"/>
  <c r="R75" i="19" s="1"/>
  <c r="U75" i="19" s="1"/>
  <c r="N75" i="19"/>
  <c r="P74" i="19"/>
  <c r="S71" i="19" s="1"/>
  <c r="V71" i="19" s="1"/>
  <c r="O74" i="19"/>
  <c r="N74" i="19"/>
  <c r="P73" i="19"/>
  <c r="O73" i="19"/>
  <c r="N73" i="19"/>
  <c r="P72" i="19"/>
  <c r="O72" i="19"/>
  <c r="N72" i="19"/>
  <c r="P71" i="19"/>
  <c r="O71" i="19"/>
  <c r="N71" i="19"/>
  <c r="P70" i="19"/>
  <c r="O70" i="19"/>
  <c r="N70" i="19"/>
  <c r="P69" i="19"/>
  <c r="O69" i="19"/>
  <c r="N69" i="19"/>
  <c r="P68" i="19"/>
  <c r="O68" i="19"/>
  <c r="N68" i="19"/>
  <c r="P67" i="19"/>
  <c r="O67" i="19"/>
  <c r="N67" i="19"/>
  <c r="P66" i="19"/>
  <c r="O66" i="19"/>
  <c r="N66" i="19"/>
  <c r="S65" i="19"/>
  <c r="Q65" i="19"/>
  <c r="P65" i="19"/>
  <c r="O65" i="19"/>
  <c r="R65" i="19" s="1"/>
  <c r="N65" i="19"/>
  <c r="R62" i="19"/>
  <c r="P62" i="19"/>
  <c r="S62" i="19" s="1"/>
  <c r="O62" i="19"/>
  <c r="N62" i="19"/>
  <c r="Q62" i="19" s="1"/>
  <c r="P61" i="19"/>
  <c r="S61" i="19" s="1"/>
  <c r="O61" i="19"/>
  <c r="R61" i="19" s="1"/>
  <c r="N61" i="19"/>
  <c r="Q61" i="19" s="1"/>
  <c r="P60" i="19"/>
  <c r="O60" i="19"/>
  <c r="N60" i="19"/>
  <c r="P59" i="19"/>
  <c r="O59" i="19"/>
  <c r="N59" i="19"/>
  <c r="P58" i="19"/>
  <c r="S58" i="19" s="1"/>
  <c r="V58" i="19" s="1"/>
  <c r="O58" i="19"/>
  <c r="R58" i="19" s="1"/>
  <c r="U58" i="19" s="1"/>
  <c r="N58" i="19"/>
  <c r="Q58" i="19" s="1"/>
  <c r="T58" i="19" s="1"/>
  <c r="P57" i="19"/>
  <c r="O57" i="19"/>
  <c r="N57" i="19"/>
  <c r="P56" i="19"/>
  <c r="O56" i="19"/>
  <c r="N56" i="19"/>
  <c r="Q55" i="19" s="1"/>
  <c r="S55" i="19"/>
  <c r="P55" i="19"/>
  <c r="O55" i="19"/>
  <c r="N55" i="19"/>
  <c r="P54" i="19"/>
  <c r="O54" i="19"/>
  <c r="N54" i="19"/>
  <c r="P53" i="19"/>
  <c r="O53" i="19"/>
  <c r="N53" i="19"/>
  <c r="P52" i="19"/>
  <c r="O52" i="19"/>
  <c r="N52" i="19"/>
  <c r="P51" i="19"/>
  <c r="O51" i="19"/>
  <c r="N51" i="19"/>
  <c r="P50" i="19"/>
  <c r="O50" i="19"/>
  <c r="N50" i="19"/>
  <c r="P49" i="19"/>
  <c r="O49" i="19"/>
  <c r="N49" i="19"/>
  <c r="R48" i="19"/>
  <c r="U48" i="19" s="1"/>
  <c r="P48" i="19"/>
  <c r="S48" i="19" s="1"/>
  <c r="V48" i="19" s="1"/>
  <c r="O48" i="19"/>
  <c r="N48" i="19"/>
  <c r="Q48" i="19" s="1"/>
  <c r="T48" i="19" s="1"/>
  <c r="S45" i="19"/>
  <c r="Q45" i="19"/>
  <c r="P45" i="19"/>
  <c r="O45" i="19"/>
  <c r="R45" i="19" s="1"/>
  <c r="N45" i="19"/>
  <c r="P44" i="19"/>
  <c r="O44" i="19"/>
  <c r="N44" i="19"/>
  <c r="Q43" i="19" s="1"/>
  <c r="S43" i="19"/>
  <c r="P43" i="19"/>
  <c r="O43" i="19"/>
  <c r="R43" i="19" s="1"/>
  <c r="N43" i="19"/>
  <c r="P42" i="19"/>
  <c r="O42" i="19"/>
  <c r="N42" i="19"/>
  <c r="P41" i="19"/>
  <c r="O41" i="19"/>
  <c r="N41" i="19"/>
  <c r="P40" i="19"/>
  <c r="R40" i="19" s="1"/>
  <c r="U40" i="19" s="1"/>
  <c r="O40" i="19"/>
  <c r="Q40" i="19" s="1"/>
  <c r="T40" i="19" s="1"/>
  <c r="N40" i="19"/>
  <c r="P39" i="19"/>
  <c r="O39" i="19"/>
  <c r="N39" i="19"/>
  <c r="P38" i="19"/>
  <c r="O38" i="19"/>
  <c r="N38" i="19"/>
  <c r="P37" i="19"/>
  <c r="S37" i="19" s="1"/>
  <c r="V37" i="19" s="1"/>
  <c r="O37" i="19"/>
  <c r="N37" i="19"/>
  <c r="P36" i="19"/>
  <c r="O36" i="19"/>
  <c r="N36" i="19"/>
  <c r="P35" i="19"/>
  <c r="O35" i="19"/>
  <c r="N35" i="19"/>
  <c r="P34" i="19"/>
  <c r="O34" i="19"/>
  <c r="N34" i="19"/>
  <c r="P33" i="19"/>
  <c r="O33" i="19"/>
  <c r="N33" i="19"/>
  <c r="P32" i="19"/>
  <c r="O32" i="19"/>
  <c r="N32" i="19"/>
  <c r="Q31" i="19"/>
  <c r="P31" i="19"/>
  <c r="S31" i="19" s="1"/>
  <c r="O31" i="19"/>
  <c r="R31" i="19" s="1"/>
  <c r="N31" i="19"/>
  <c r="P30" i="19"/>
  <c r="O30" i="19"/>
  <c r="N30" i="19"/>
  <c r="P29" i="19"/>
  <c r="O29" i="19"/>
  <c r="N29" i="19"/>
  <c r="P28" i="19"/>
  <c r="O28" i="19"/>
  <c r="N28" i="19"/>
  <c r="P27" i="19"/>
  <c r="O27" i="19"/>
  <c r="N27" i="19"/>
  <c r="R26" i="19"/>
  <c r="P26" i="19"/>
  <c r="O26" i="19"/>
  <c r="N26" i="19"/>
  <c r="Q23" i="19"/>
  <c r="P23" i="19"/>
  <c r="S23" i="19" s="1"/>
  <c r="O23" i="19"/>
  <c r="R23" i="19" s="1"/>
  <c r="N23" i="19"/>
  <c r="P22" i="19"/>
  <c r="S22" i="19" s="1"/>
  <c r="O22" i="19"/>
  <c r="R22" i="19" s="1"/>
  <c r="N22" i="19"/>
  <c r="Q22" i="19" s="1"/>
  <c r="P21" i="19"/>
  <c r="O21" i="19"/>
  <c r="N21" i="19"/>
  <c r="P20" i="19"/>
  <c r="S20" i="19" s="1"/>
  <c r="V20" i="19" s="1"/>
  <c r="O20" i="19"/>
  <c r="R20" i="19" s="1"/>
  <c r="U20" i="19" s="1"/>
  <c r="N20" i="19"/>
  <c r="Q20" i="19" s="1"/>
  <c r="T20" i="19" s="1"/>
  <c r="P19" i="19"/>
  <c r="O19" i="19"/>
  <c r="N19" i="19"/>
  <c r="P18" i="19"/>
  <c r="O18" i="19"/>
  <c r="N18" i="19"/>
  <c r="P17" i="19"/>
  <c r="O17" i="19"/>
  <c r="N17" i="19"/>
  <c r="P16" i="19"/>
  <c r="O16" i="19"/>
  <c r="N16" i="19"/>
  <c r="P15" i="19"/>
  <c r="O15" i="19"/>
  <c r="N15" i="19"/>
  <c r="Q14" i="19"/>
  <c r="P14" i="19"/>
  <c r="S14" i="19" s="1"/>
  <c r="O14" i="19"/>
  <c r="R14" i="19" s="1"/>
  <c r="N14" i="19"/>
  <c r="P27" i="18"/>
  <c r="S27" i="18" s="1"/>
  <c r="O27" i="18"/>
  <c r="R27" i="18" s="1"/>
  <c r="N27" i="18"/>
  <c r="Q27" i="18" s="1"/>
  <c r="P26" i="18"/>
  <c r="O26" i="18"/>
  <c r="N26" i="18"/>
  <c r="P25" i="18"/>
  <c r="O25" i="18"/>
  <c r="N25" i="18"/>
  <c r="P24" i="18"/>
  <c r="O24" i="18"/>
  <c r="N24" i="18"/>
  <c r="P44" i="18"/>
  <c r="O44" i="18"/>
  <c r="N44" i="18"/>
  <c r="Q44" i="18" s="1"/>
  <c r="P43" i="18"/>
  <c r="O43" i="18"/>
  <c r="N43" i="18"/>
  <c r="P42" i="18"/>
  <c r="O42" i="18"/>
  <c r="N42" i="18"/>
  <c r="P41" i="18"/>
  <c r="O41" i="18"/>
  <c r="N41" i="18"/>
  <c r="P40" i="18"/>
  <c r="O40" i="18"/>
  <c r="N40" i="18"/>
  <c r="P39" i="18"/>
  <c r="O39" i="18"/>
  <c r="N39" i="18"/>
  <c r="P94" i="18"/>
  <c r="S94" i="18" s="1"/>
  <c r="O94" i="18"/>
  <c r="R94" i="18" s="1"/>
  <c r="N94" i="18"/>
  <c r="Q94" i="18" s="1"/>
  <c r="P93" i="18"/>
  <c r="O93" i="18"/>
  <c r="N93" i="18"/>
  <c r="P92" i="18"/>
  <c r="S92" i="18" s="1"/>
  <c r="O92" i="18"/>
  <c r="N92" i="18"/>
  <c r="P91" i="18"/>
  <c r="S91" i="18" s="1"/>
  <c r="O91" i="18"/>
  <c r="R91" i="18" s="1"/>
  <c r="N91" i="18"/>
  <c r="Q91" i="18" s="1"/>
  <c r="P90" i="18"/>
  <c r="O90" i="18"/>
  <c r="N90" i="18"/>
  <c r="P89" i="18"/>
  <c r="O89" i="18"/>
  <c r="N89" i="18"/>
  <c r="P88" i="18"/>
  <c r="O88" i="18"/>
  <c r="N88" i="18"/>
  <c r="P87" i="18"/>
  <c r="O87" i="18"/>
  <c r="N87" i="18"/>
  <c r="P86" i="18"/>
  <c r="O86" i="18"/>
  <c r="N86" i="18"/>
  <c r="P85" i="18"/>
  <c r="O85" i="18"/>
  <c r="N85" i="18"/>
  <c r="P84" i="18"/>
  <c r="O84" i="18"/>
  <c r="N84" i="18"/>
  <c r="P83" i="18"/>
  <c r="O83" i="18"/>
  <c r="N83" i="18"/>
  <c r="P82" i="18"/>
  <c r="S82" i="18" s="1"/>
  <c r="V82" i="18" s="1"/>
  <c r="O82" i="18"/>
  <c r="N82" i="18"/>
  <c r="Q82" i="18" s="1"/>
  <c r="T82" i="18" s="1"/>
  <c r="P81" i="18"/>
  <c r="O81" i="18"/>
  <c r="N81" i="18"/>
  <c r="P80" i="18"/>
  <c r="O80" i="18"/>
  <c r="N80" i="18"/>
  <c r="P79" i="18"/>
  <c r="O79" i="18"/>
  <c r="N79" i="18"/>
  <c r="P78" i="18"/>
  <c r="O78" i="18"/>
  <c r="N78" i="18"/>
  <c r="P77" i="18"/>
  <c r="O77" i="18"/>
  <c r="N77" i="18"/>
  <c r="P76" i="18"/>
  <c r="S76" i="18" s="1"/>
  <c r="O76" i="18"/>
  <c r="N76" i="18"/>
  <c r="P73" i="18"/>
  <c r="S73" i="18" s="1"/>
  <c r="O73" i="18"/>
  <c r="R73" i="18" s="1"/>
  <c r="N73" i="18"/>
  <c r="Q73" i="18" s="1"/>
  <c r="P72" i="18"/>
  <c r="O72" i="18"/>
  <c r="N72" i="18"/>
  <c r="P71" i="18"/>
  <c r="O71" i="18"/>
  <c r="R71" i="18" s="1"/>
  <c r="U71" i="18" s="1"/>
  <c r="N71" i="18"/>
  <c r="P70" i="18"/>
  <c r="O70" i="18"/>
  <c r="N70" i="18"/>
  <c r="P69" i="18"/>
  <c r="O69" i="18"/>
  <c r="N69" i="18"/>
  <c r="P68" i="18"/>
  <c r="O68" i="18"/>
  <c r="N68" i="18"/>
  <c r="P67" i="18"/>
  <c r="O67" i="18"/>
  <c r="N67" i="18"/>
  <c r="P66" i="18"/>
  <c r="O66" i="18"/>
  <c r="N66" i="18"/>
  <c r="P65" i="18"/>
  <c r="O65" i="18"/>
  <c r="N65" i="18"/>
  <c r="P64" i="18"/>
  <c r="O64" i="18"/>
  <c r="N64" i="18"/>
  <c r="P63" i="18"/>
  <c r="O63" i="18"/>
  <c r="N63" i="18"/>
  <c r="P62" i="18"/>
  <c r="O62" i="18"/>
  <c r="N62" i="18"/>
  <c r="P61" i="18"/>
  <c r="O61" i="18"/>
  <c r="N61" i="18"/>
  <c r="P60" i="18"/>
  <c r="O60" i="18"/>
  <c r="N60" i="18"/>
  <c r="P59" i="18"/>
  <c r="O59" i="18"/>
  <c r="N59" i="18"/>
  <c r="P58" i="18"/>
  <c r="O58" i="18"/>
  <c r="N58" i="18"/>
  <c r="P57" i="18"/>
  <c r="O57" i="18"/>
  <c r="N57" i="18"/>
  <c r="P56" i="18"/>
  <c r="O56" i="18"/>
  <c r="N56" i="18"/>
  <c r="P55" i="18"/>
  <c r="O55" i="18"/>
  <c r="N55" i="18"/>
  <c r="P54" i="18"/>
  <c r="S54" i="18" s="1"/>
  <c r="O54" i="18"/>
  <c r="N54" i="18"/>
  <c r="Q54" i="18" s="1"/>
  <c r="P53" i="18"/>
  <c r="O53" i="18"/>
  <c r="N53" i="18"/>
  <c r="P52" i="18"/>
  <c r="O52" i="18"/>
  <c r="N52" i="18"/>
  <c r="P51" i="18"/>
  <c r="O51" i="18"/>
  <c r="N51" i="18"/>
  <c r="P50" i="18"/>
  <c r="S50" i="18" s="1"/>
  <c r="O50" i="18"/>
  <c r="N50" i="18"/>
  <c r="P47" i="18"/>
  <c r="S47" i="18" s="1"/>
  <c r="O47" i="18"/>
  <c r="R47" i="18" s="1"/>
  <c r="N47" i="18"/>
  <c r="Q47" i="18" s="1"/>
  <c r="P46" i="18"/>
  <c r="O46" i="18"/>
  <c r="N46" i="18"/>
  <c r="P45" i="18"/>
  <c r="O45" i="18"/>
  <c r="N45" i="18"/>
  <c r="P38" i="18"/>
  <c r="O38" i="18"/>
  <c r="N38" i="18"/>
  <c r="P37" i="18"/>
  <c r="O37" i="18"/>
  <c r="N37" i="18"/>
  <c r="P36" i="18"/>
  <c r="O36" i="18"/>
  <c r="N36" i="18"/>
  <c r="P35" i="18"/>
  <c r="O35" i="18"/>
  <c r="N35" i="18"/>
  <c r="P34" i="18"/>
  <c r="O34" i="18"/>
  <c r="N34" i="18"/>
  <c r="P33" i="18"/>
  <c r="O33" i="18"/>
  <c r="N33" i="18"/>
  <c r="P32" i="18"/>
  <c r="O32" i="18"/>
  <c r="N32" i="18"/>
  <c r="P31" i="18"/>
  <c r="O31" i="18"/>
  <c r="N31" i="18"/>
  <c r="P30" i="18"/>
  <c r="O30" i="18"/>
  <c r="N30" i="18"/>
  <c r="P110" i="18"/>
  <c r="S110" i="18" s="1"/>
  <c r="O110" i="18"/>
  <c r="R110" i="18" s="1"/>
  <c r="N110" i="18"/>
  <c r="Q110" i="18" s="1"/>
  <c r="P109" i="18"/>
  <c r="S109" i="18" s="1"/>
  <c r="O109" i="18"/>
  <c r="R109" i="18" s="1"/>
  <c r="N109" i="18"/>
  <c r="Q109" i="18" s="1"/>
  <c r="P108" i="18"/>
  <c r="O108" i="18"/>
  <c r="N108" i="18"/>
  <c r="P107" i="18"/>
  <c r="O107" i="18"/>
  <c r="N107" i="18"/>
  <c r="P106" i="18"/>
  <c r="O106" i="18"/>
  <c r="R106" i="18" s="1"/>
  <c r="U106" i="18" s="1"/>
  <c r="N106" i="18"/>
  <c r="P105" i="18"/>
  <c r="O105" i="18"/>
  <c r="N105" i="18"/>
  <c r="P104" i="18"/>
  <c r="O104" i="18"/>
  <c r="N104" i="18"/>
  <c r="P103" i="18"/>
  <c r="O103" i="18"/>
  <c r="N103" i="18"/>
  <c r="P102" i="18"/>
  <c r="O102" i="18"/>
  <c r="N102" i="18"/>
  <c r="P101" i="18"/>
  <c r="O101" i="18"/>
  <c r="N101" i="18"/>
  <c r="P100" i="18"/>
  <c r="O100" i="18"/>
  <c r="N100" i="18"/>
  <c r="P99" i="18"/>
  <c r="O99" i="18"/>
  <c r="N99" i="18"/>
  <c r="P98" i="18"/>
  <c r="O98" i="18"/>
  <c r="N98" i="18"/>
  <c r="P97" i="18"/>
  <c r="S97" i="18" s="1"/>
  <c r="V97" i="18" s="1"/>
  <c r="O97" i="18"/>
  <c r="N97" i="18"/>
  <c r="Q97" i="18" s="1"/>
  <c r="T97" i="18" s="1"/>
  <c r="P102" i="10"/>
  <c r="O102" i="10"/>
  <c r="N102" i="10"/>
  <c r="P101" i="10"/>
  <c r="S101" i="10" s="1"/>
  <c r="V101" i="10" s="1"/>
  <c r="O101" i="10"/>
  <c r="R101" i="10" s="1"/>
  <c r="U101" i="10" s="1"/>
  <c r="N101" i="10"/>
  <c r="Q101" i="10" s="1"/>
  <c r="T101" i="10" s="1"/>
  <c r="P100" i="10"/>
  <c r="O100" i="10"/>
  <c r="N100" i="10"/>
  <c r="P99" i="10"/>
  <c r="O99" i="10"/>
  <c r="N99" i="10"/>
  <c r="P98" i="10"/>
  <c r="O98" i="10"/>
  <c r="N98" i="10"/>
  <c r="P97" i="10"/>
  <c r="O97" i="10"/>
  <c r="N97" i="10"/>
  <c r="P96" i="10"/>
  <c r="O96" i="10"/>
  <c r="N96" i="10"/>
  <c r="P95" i="10"/>
  <c r="O95" i="10"/>
  <c r="N95" i="10"/>
  <c r="P94" i="10"/>
  <c r="O94" i="10"/>
  <c r="N94" i="10"/>
  <c r="P93" i="10"/>
  <c r="O93" i="10"/>
  <c r="N93" i="10"/>
  <c r="P92" i="10"/>
  <c r="O92" i="10"/>
  <c r="N92" i="10"/>
  <c r="P91" i="10"/>
  <c r="O91" i="10"/>
  <c r="N91" i="10"/>
  <c r="P90" i="10"/>
  <c r="O90" i="10"/>
  <c r="N90" i="10"/>
  <c r="P56" i="10"/>
  <c r="S56" i="10" s="1"/>
  <c r="O56" i="10"/>
  <c r="R56" i="10" s="1"/>
  <c r="N56" i="10"/>
  <c r="Q56" i="10" s="1"/>
  <c r="P89" i="10"/>
  <c r="O89" i="10"/>
  <c r="N89" i="10"/>
  <c r="P88" i="10"/>
  <c r="O88" i="10"/>
  <c r="N88" i="10"/>
  <c r="P87" i="10"/>
  <c r="O87" i="10"/>
  <c r="N87" i="10"/>
  <c r="P86" i="10"/>
  <c r="O86" i="10"/>
  <c r="N86" i="10"/>
  <c r="P85" i="10"/>
  <c r="O85" i="10"/>
  <c r="N85" i="10"/>
  <c r="P84" i="10"/>
  <c r="O84" i="10"/>
  <c r="R84" i="10" s="1"/>
  <c r="N84" i="10"/>
  <c r="P76" i="10"/>
  <c r="O76" i="10"/>
  <c r="N76" i="10"/>
  <c r="P75" i="10"/>
  <c r="O75" i="10"/>
  <c r="N75" i="10"/>
  <c r="P74" i="10"/>
  <c r="O74" i="10"/>
  <c r="N74" i="10"/>
  <c r="P53" i="10"/>
  <c r="P54" i="10"/>
  <c r="P55" i="10"/>
  <c r="O53" i="10"/>
  <c r="O54" i="10"/>
  <c r="O55" i="10"/>
  <c r="O57" i="10"/>
  <c r="N53" i="10"/>
  <c r="N54" i="10"/>
  <c r="N55" i="10"/>
  <c r="P83" i="10"/>
  <c r="O83" i="10"/>
  <c r="N83" i="10"/>
  <c r="P82" i="10"/>
  <c r="O82" i="10"/>
  <c r="N82" i="10"/>
  <c r="P81" i="10"/>
  <c r="O81" i="10"/>
  <c r="N81" i="10"/>
  <c r="P80" i="10"/>
  <c r="O80" i="10"/>
  <c r="N80" i="10"/>
  <c r="P37" i="10"/>
  <c r="O37" i="10"/>
  <c r="N37" i="10"/>
  <c r="P36" i="10"/>
  <c r="O36" i="10"/>
  <c r="N36" i="10"/>
  <c r="P35" i="10"/>
  <c r="O35" i="10"/>
  <c r="N35" i="10"/>
  <c r="P20" i="10"/>
  <c r="O20" i="10"/>
  <c r="N20" i="10"/>
  <c r="P19" i="10"/>
  <c r="O19" i="10"/>
  <c r="N19" i="10"/>
  <c r="P18" i="10"/>
  <c r="O18" i="10"/>
  <c r="N18" i="10"/>
  <c r="P17" i="10"/>
  <c r="O17" i="10"/>
  <c r="N17" i="10"/>
  <c r="P16" i="10"/>
  <c r="O16" i="10"/>
  <c r="N16" i="10"/>
  <c r="P15" i="10"/>
  <c r="O15" i="10"/>
  <c r="N15" i="10"/>
  <c r="P14" i="10"/>
  <c r="O14" i="10"/>
  <c r="N14" i="10"/>
  <c r="P13" i="10"/>
  <c r="O13" i="10"/>
  <c r="N13" i="10"/>
  <c r="P12" i="10"/>
  <c r="O12" i="10"/>
  <c r="N12" i="10"/>
  <c r="P11" i="10"/>
  <c r="O11" i="10"/>
  <c r="N11" i="10"/>
  <c r="P10" i="10"/>
  <c r="O10" i="10"/>
  <c r="N10" i="10"/>
  <c r="P25" i="8"/>
  <c r="O25" i="8"/>
  <c r="N25" i="8"/>
  <c r="P24" i="8"/>
  <c r="O24" i="8"/>
  <c r="N24" i="8"/>
  <c r="P23" i="8"/>
  <c r="O23" i="8"/>
  <c r="N23" i="8"/>
  <c r="P92" i="8"/>
  <c r="O92" i="8"/>
  <c r="N92" i="8"/>
  <c r="P91" i="8"/>
  <c r="O91" i="8"/>
  <c r="N91" i="8"/>
  <c r="P43" i="8"/>
  <c r="S43" i="8" s="1"/>
  <c r="O43" i="8"/>
  <c r="R43" i="8" s="1"/>
  <c r="N43" i="8"/>
  <c r="Q43" i="8" s="1"/>
  <c r="P42" i="8"/>
  <c r="O42" i="8"/>
  <c r="N42" i="8"/>
  <c r="P41" i="8"/>
  <c r="S38" i="8" s="1"/>
  <c r="V38" i="8" s="1"/>
  <c r="O41" i="8"/>
  <c r="R38" i="8" s="1"/>
  <c r="U38" i="8" s="1"/>
  <c r="N41" i="8"/>
  <c r="Q38" i="8" s="1"/>
  <c r="T38" i="8" s="1"/>
  <c r="P40" i="8"/>
  <c r="O40" i="8"/>
  <c r="N40" i="8"/>
  <c r="P39" i="8"/>
  <c r="O39" i="8"/>
  <c r="N39" i="8"/>
  <c r="P38" i="8"/>
  <c r="O38" i="8"/>
  <c r="N38" i="8"/>
  <c r="P52" i="8"/>
  <c r="O52" i="8"/>
  <c r="N52" i="8"/>
  <c r="P51" i="8"/>
  <c r="O51" i="8"/>
  <c r="N51" i="8"/>
  <c r="P50" i="8"/>
  <c r="O50" i="8"/>
  <c r="N50" i="8"/>
  <c r="P49" i="8"/>
  <c r="O49" i="8"/>
  <c r="N49" i="8"/>
  <c r="Q101" i="20" l="1"/>
  <c r="T101" i="20" s="1"/>
  <c r="R90" i="20"/>
  <c r="U90" i="20" s="1"/>
  <c r="U104" i="20" s="1"/>
  <c r="H44" i="16" s="1"/>
  <c r="Q71" i="19"/>
  <c r="T71" i="19" s="1"/>
  <c r="T84" i="19" s="1"/>
  <c r="G38" i="16" s="1"/>
  <c r="S90" i="10"/>
  <c r="V90" i="10" s="1"/>
  <c r="Q63" i="20"/>
  <c r="T63" i="20" s="1"/>
  <c r="V10" i="18"/>
  <c r="T10" i="18"/>
  <c r="R95" i="19"/>
  <c r="U95" i="19" s="1"/>
  <c r="S60" i="18"/>
  <c r="V60" i="18" s="1"/>
  <c r="S86" i="18"/>
  <c r="S95" i="18" s="1"/>
  <c r="F28" i="16" s="1"/>
  <c r="R39" i="18"/>
  <c r="U39" i="18" s="1"/>
  <c r="Q90" i="10"/>
  <c r="T90" i="10" s="1"/>
  <c r="T104" i="10" s="1"/>
  <c r="G24" i="16" s="1"/>
  <c r="Q25" i="20"/>
  <c r="T25" i="20" s="1"/>
  <c r="S25" i="20"/>
  <c r="V25" i="20" s="1"/>
  <c r="R69" i="20"/>
  <c r="U69" i="20" s="1"/>
  <c r="S40" i="19"/>
  <c r="V40" i="19" s="1"/>
  <c r="R25" i="20"/>
  <c r="U25" i="20" s="1"/>
  <c r="Q37" i="19"/>
  <c r="T37" i="19" s="1"/>
  <c r="S106" i="18"/>
  <c r="V106" i="18" s="1"/>
  <c r="R30" i="18"/>
  <c r="R36" i="18"/>
  <c r="U36" i="18" s="1"/>
  <c r="Q45" i="18"/>
  <c r="S45" i="18"/>
  <c r="R54" i="18"/>
  <c r="Q71" i="18"/>
  <c r="T71" i="18" s="1"/>
  <c r="S71" i="18"/>
  <c r="V71" i="18" s="1"/>
  <c r="R82" i="18"/>
  <c r="U82" i="18" s="1"/>
  <c r="Q39" i="18"/>
  <c r="T39" i="18" s="1"/>
  <c r="S39" i="18"/>
  <c r="V39" i="18" s="1"/>
  <c r="R45" i="18"/>
  <c r="R24" i="18"/>
  <c r="U24" i="18" s="1"/>
  <c r="R44" i="18"/>
  <c r="S44" i="18"/>
  <c r="Q36" i="18"/>
  <c r="T36" i="18" s="1"/>
  <c r="S36" i="18"/>
  <c r="V36" i="18" s="1"/>
  <c r="R10" i="18"/>
  <c r="Q91" i="8"/>
  <c r="S91" i="8"/>
  <c r="R90" i="10"/>
  <c r="U90" i="10" s="1"/>
  <c r="S90" i="20"/>
  <c r="V90" i="20" s="1"/>
  <c r="Q90" i="20"/>
  <c r="T90" i="20" s="1"/>
  <c r="R41" i="20"/>
  <c r="E41" i="16" s="1"/>
  <c r="R23" i="20"/>
  <c r="E40" i="16" s="1"/>
  <c r="S63" i="19"/>
  <c r="F37" i="16" s="1"/>
  <c r="V111" i="18"/>
  <c r="I29" i="16" s="1"/>
  <c r="R92" i="18"/>
  <c r="Q60" i="18"/>
  <c r="T60" i="18" s="1"/>
  <c r="Q76" i="18"/>
  <c r="Q50" i="18"/>
  <c r="Q86" i="18"/>
  <c r="T86" i="18" s="1"/>
  <c r="Q92" i="18"/>
  <c r="Q23" i="8"/>
  <c r="T23" i="8" s="1"/>
  <c r="S23" i="8"/>
  <c r="V23" i="8" s="1"/>
  <c r="Q23" i="20"/>
  <c r="D40" i="16" s="1"/>
  <c r="T23" i="20"/>
  <c r="G40" i="16" s="1"/>
  <c r="S23" i="20"/>
  <c r="F40" i="16" s="1"/>
  <c r="V23" i="20"/>
  <c r="I40" i="16" s="1"/>
  <c r="U23" i="20"/>
  <c r="H40" i="16" s="1"/>
  <c r="Q35" i="20"/>
  <c r="T35" i="20" s="1"/>
  <c r="S35" i="20"/>
  <c r="V35" i="20" s="1"/>
  <c r="Q44" i="20"/>
  <c r="T44" i="20" s="1"/>
  <c r="T61" i="20" s="1"/>
  <c r="G42" i="16" s="1"/>
  <c r="S44" i="20"/>
  <c r="V44" i="20" s="1"/>
  <c r="V61" i="20" s="1"/>
  <c r="I42" i="16" s="1"/>
  <c r="R53" i="20"/>
  <c r="R63" i="20"/>
  <c r="U63" i="20" s="1"/>
  <c r="Q74" i="20"/>
  <c r="T74" i="20" s="1"/>
  <c r="S74" i="20"/>
  <c r="V74" i="20" s="1"/>
  <c r="V78" i="20" s="1"/>
  <c r="I43" i="16" s="1"/>
  <c r="Q84" i="20"/>
  <c r="S84" i="20"/>
  <c r="R97" i="18"/>
  <c r="U97" i="18" s="1"/>
  <c r="Q106" i="18"/>
  <c r="T106" i="18" s="1"/>
  <c r="Q24" i="19"/>
  <c r="D35" i="16" s="1"/>
  <c r="T24" i="19"/>
  <c r="G35" i="16" s="1"/>
  <c r="S24" i="19"/>
  <c r="F35" i="16" s="1"/>
  <c r="V24" i="19"/>
  <c r="I35" i="16" s="1"/>
  <c r="R24" i="19"/>
  <c r="E35" i="16" s="1"/>
  <c r="Q63" i="19"/>
  <c r="D37" i="16" s="1"/>
  <c r="T63" i="19"/>
  <c r="G37" i="16" s="1"/>
  <c r="Q84" i="19"/>
  <c r="D38" i="16" s="1"/>
  <c r="U110" i="19"/>
  <c r="H39" i="16" s="1"/>
  <c r="U24" i="19"/>
  <c r="H35" i="16" s="1"/>
  <c r="Q26" i="19"/>
  <c r="S26" i="19"/>
  <c r="R37" i="19"/>
  <c r="U37" i="19" s="1"/>
  <c r="V63" i="19"/>
  <c r="I37" i="16" s="1"/>
  <c r="R55" i="19"/>
  <c r="V84" i="19"/>
  <c r="I38" i="16" s="1"/>
  <c r="R71" i="19"/>
  <c r="U71" i="19" s="1"/>
  <c r="S84" i="19"/>
  <c r="F38" i="16" s="1"/>
  <c r="Q86" i="19"/>
  <c r="S86" i="19"/>
  <c r="Q106" i="19"/>
  <c r="T106" i="19" s="1"/>
  <c r="S106" i="19"/>
  <c r="V106" i="19" s="1"/>
  <c r="Q30" i="18"/>
  <c r="S30" i="18"/>
  <c r="R50" i="18"/>
  <c r="R60" i="18"/>
  <c r="U60" i="18" s="1"/>
  <c r="R76" i="18"/>
  <c r="R86" i="18"/>
  <c r="U86" i="18" s="1"/>
  <c r="Q24" i="18"/>
  <c r="T24" i="18" s="1"/>
  <c r="S24" i="18"/>
  <c r="V24" i="18" s="1"/>
  <c r="Q84" i="10"/>
  <c r="S84" i="10"/>
  <c r="Q18" i="10"/>
  <c r="T18" i="10" s="1"/>
  <c r="S53" i="10"/>
  <c r="V53" i="10" s="1"/>
  <c r="Q74" i="10"/>
  <c r="T74" i="10" s="1"/>
  <c r="S74" i="10"/>
  <c r="V74" i="10" s="1"/>
  <c r="R74" i="10"/>
  <c r="U74" i="10" s="1"/>
  <c r="Q53" i="10"/>
  <c r="T53" i="10" s="1"/>
  <c r="R53" i="10"/>
  <c r="U53" i="10" s="1"/>
  <c r="R10" i="10"/>
  <c r="R12" i="10"/>
  <c r="U12" i="10" s="1"/>
  <c r="R18" i="10"/>
  <c r="U18" i="10" s="1"/>
  <c r="Q10" i="10"/>
  <c r="S10" i="10"/>
  <c r="Q12" i="10"/>
  <c r="T12" i="10" s="1"/>
  <c r="S12" i="10"/>
  <c r="V12" i="10" s="1"/>
  <c r="S18" i="10"/>
  <c r="V18" i="10" s="1"/>
  <c r="Q35" i="10"/>
  <c r="T35" i="10" s="1"/>
  <c r="S35" i="10"/>
  <c r="V35" i="10" s="1"/>
  <c r="R80" i="10"/>
  <c r="R35" i="10"/>
  <c r="U35" i="10" s="1"/>
  <c r="Q80" i="10"/>
  <c r="S80" i="10"/>
  <c r="R49" i="8"/>
  <c r="R23" i="8"/>
  <c r="U23" i="8" s="1"/>
  <c r="R91" i="8"/>
  <c r="Q49" i="8"/>
  <c r="S49" i="8"/>
  <c r="R104" i="20" l="1"/>
  <c r="E44" i="16" s="1"/>
  <c r="S78" i="20"/>
  <c r="F43" i="16" s="1"/>
  <c r="V74" i="18"/>
  <c r="I27" i="16" s="1"/>
  <c r="Q28" i="18"/>
  <c r="D25" i="16" s="1"/>
  <c r="S28" i="18"/>
  <c r="F25" i="16" s="1"/>
  <c r="T28" i="18"/>
  <c r="G25" i="16" s="1"/>
  <c r="V28" i="18"/>
  <c r="I25" i="16" s="1"/>
  <c r="S111" i="18"/>
  <c r="F29" i="16" s="1"/>
  <c r="T78" i="20"/>
  <c r="G43" i="16" s="1"/>
  <c r="R110" i="19"/>
  <c r="E39" i="16" s="1"/>
  <c r="U53" i="20"/>
  <c r="U61" i="20" s="1"/>
  <c r="H42" i="16" s="1"/>
  <c r="V86" i="18"/>
  <c r="V95" i="18" s="1"/>
  <c r="I28" i="16" s="1"/>
  <c r="V104" i="10"/>
  <c r="I24" i="16" s="1"/>
  <c r="Q61" i="20"/>
  <c r="D42" i="16" s="1"/>
  <c r="S61" i="20"/>
  <c r="F42" i="16" s="1"/>
  <c r="U10" i="18"/>
  <c r="U28" i="18" s="1"/>
  <c r="H25" i="16" s="1"/>
  <c r="R28" i="18"/>
  <c r="E25" i="16" s="1"/>
  <c r="S104" i="10"/>
  <c r="F24" i="16" s="1"/>
  <c r="Q104" i="10"/>
  <c r="D24" i="16" s="1"/>
  <c r="U41" i="20"/>
  <c r="H41" i="16" s="1"/>
  <c r="V41" i="20"/>
  <c r="I41" i="16" s="1"/>
  <c r="R61" i="20"/>
  <c r="E42" i="16" s="1"/>
  <c r="Q74" i="18"/>
  <c r="D27" i="16" s="1"/>
  <c r="T41" i="20"/>
  <c r="G41" i="16" s="1"/>
  <c r="U78" i="20"/>
  <c r="H43" i="16" s="1"/>
  <c r="R78" i="20"/>
  <c r="E43" i="16" s="1"/>
  <c r="S41" i="20"/>
  <c r="F41" i="16" s="1"/>
  <c r="R46" i="19"/>
  <c r="E36" i="16" s="1"/>
  <c r="S48" i="18"/>
  <c r="F26" i="16" s="1"/>
  <c r="R48" i="18"/>
  <c r="E26" i="16" s="1"/>
  <c r="T48" i="18"/>
  <c r="G26" i="16" s="1"/>
  <c r="Q48" i="18"/>
  <c r="D26" i="16" s="1"/>
  <c r="U111" i="18"/>
  <c r="H29" i="16" s="1"/>
  <c r="S74" i="18"/>
  <c r="F27" i="16" s="1"/>
  <c r="T111" i="18"/>
  <c r="R111" i="18"/>
  <c r="E29" i="16" s="1"/>
  <c r="U95" i="18"/>
  <c r="H28" i="16" s="1"/>
  <c r="R95" i="18"/>
  <c r="E28" i="16" s="1"/>
  <c r="T95" i="18"/>
  <c r="G28" i="16" s="1"/>
  <c r="Q111" i="18"/>
  <c r="D29" i="16" s="1"/>
  <c r="Q95" i="18"/>
  <c r="D28" i="16" s="1"/>
  <c r="T74" i="18"/>
  <c r="G27" i="16" s="1"/>
  <c r="U104" i="10"/>
  <c r="H24" i="16" s="1"/>
  <c r="R104" i="10"/>
  <c r="E24" i="16" s="1"/>
  <c r="V104" i="20"/>
  <c r="I44" i="16" s="1"/>
  <c r="S104" i="20"/>
  <c r="F44" i="16" s="1"/>
  <c r="T104" i="20"/>
  <c r="G44" i="16" s="1"/>
  <c r="Q104" i="20"/>
  <c r="D44" i="16" s="1"/>
  <c r="U74" i="18"/>
  <c r="H27" i="16" s="1"/>
  <c r="R74" i="18"/>
  <c r="E27" i="16" s="1"/>
  <c r="Q78" i="20"/>
  <c r="D43" i="16" s="1"/>
  <c r="Q41" i="20"/>
  <c r="D41" i="16" s="1"/>
  <c r="Q110" i="19"/>
  <c r="D39" i="16" s="1"/>
  <c r="T110" i="19"/>
  <c r="G39" i="16" s="1"/>
  <c r="U63" i="19"/>
  <c r="H37" i="16" s="1"/>
  <c r="R63" i="19"/>
  <c r="E37" i="16" s="1"/>
  <c r="S46" i="19"/>
  <c r="F36" i="16" s="1"/>
  <c r="V46" i="19"/>
  <c r="I36" i="16" s="1"/>
  <c r="U84" i="19"/>
  <c r="H38" i="16" s="1"/>
  <c r="R84" i="19"/>
  <c r="E38" i="16" s="1"/>
  <c r="S110" i="19"/>
  <c r="F39" i="16" s="1"/>
  <c r="V110" i="19"/>
  <c r="I39" i="16" s="1"/>
  <c r="Q46" i="19"/>
  <c r="D36" i="16" s="1"/>
  <c r="T46" i="19"/>
  <c r="G36" i="16" s="1"/>
  <c r="U46" i="19"/>
  <c r="H36" i="16" s="1"/>
  <c r="U48" i="18" l="1"/>
  <c r="H26" i="16" s="1"/>
  <c r="V48" i="18"/>
  <c r="I26" i="16" s="1"/>
  <c r="N53" i="8"/>
  <c r="O53" i="8"/>
  <c r="P53" i="8"/>
  <c r="N54" i="8"/>
  <c r="O54" i="8"/>
  <c r="P54" i="8"/>
  <c r="N55" i="8"/>
  <c r="O55" i="8"/>
  <c r="P55" i="8"/>
  <c r="N56" i="8"/>
  <c r="O56" i="8"/>
  <c r="P56" i="8"/>
  <c r="N57" i="8"/>
  <c r="O57" i="8"/>
  <c r="P57" i="8"/>
  <c r="N58" i="8"/>
  <c r="O58" i="8"/>
  <c r="P58" i="8"/>
  <c r="N59" i="8"/>
  <c r="O59" i="8"/>
  <c r="P59" i="8"/>
  <c r="N60" i="8"/>
  <c r="O60" i="8"/>
  <c r="P60" i="8"/>
  <c r="N61" i="8"/>
  <c r="O61" i="8"/>
  <c r="P61" i="8"/>
  <c r="N62" i="8"/>
  <c r="O62" i="8"/>
  <c r="P62" i="8"/>
  <c r="N63" i="8"/>
  <c r="O63" i="8"/>
  <c r="P63" i="8"/>
  <c r="N64" i="8"/>
  <c r="O64" i="8"/>
  <c r="P64" i="8"/>
  <c r="N65" i="8"/>
  <c r="O65" i="8"/>
  <c r="P65" i="8"/>
  <c r="N66" i="8"/>
  <c r="O66" i="8"/>
  <c r="P66" i="8"/>
  <c r="N67" i="8"/>
  <c r="O67" i="8"/>
  <c r="P67" i="8"/>
  <c r="N68" i="8"/>
  <c r="O68" i="8"/>
  <c r="P68" i="8"/>
  <c r="N69" i="8"/>
  <c r="O69" i="8"/>
  <c r="P69" i="8"/>
  <c r="N70" i="8"/>
  <c r="O70" i="8"/>
  <c r="P70" i="8"/>
  <c r="N71" i="8"/>
  <c r="O71" i="8"/>
  <c r="P71" i="8"/>
  <c r="S59" i="8" l="1"/>
  <c r="V59" i="8" s="1"/>
  <c r="Q59" i="8"/>
  <c r="T59" i="8" s="1"/>
  <c r="R59" i="8"/>
  <c r="U59" i="8" s="1"/>
  <c r="S53" i="8"/>
  <c r="V53" i="8" s="1"/>
  <c r="Q53" i="8"/>
  <c r="T53" i="8" s="1"/>
  <c r="R53" i="8"/>
  <c r="U53" i="8" s="1"/>
  <c r="S70" i="8"/>
  <c r="V70" i="8" s="1"/>
  <c r="Q70" i="8"/>
  <c r="T70" i="8" s="1"/>
  <c r="R70" i="8"/>
  <c r="U70" i="8" s="1"/>
  <c r="P93" i="8" l="1"/>
  <c r="S93" i="8" s="1"/>
  <c r="O93" i="8"/>
  <c r="R93" i="8" s="1"/>
  <c r="N93" i="8"/>
  <c r="Q93" i="8" s="1"/>
  <c r="P90" i="8"/>
  <c r="S90" i="8" s="1"/>
  <c r="O90" i="8"/>
  <c r="R90" i="8" s="1"/>
  <c r="N90" i="8"/>
  <c r="Q90" i="8" s="1"/>
  <c r="P89" i="8"/>
  <c r="O89" i="8"/>
  <c r="N89" i="8"/>
  <c r="P88" i="8"/>
  <c r="O88" i="8"/>
  <c r="N88" i="8"/>
  <c r="P87" i="8"/>
  <c r="O87" i="8"/>
  <c r="N87" i="8"/>
  <c r="P86" i="8"/>
  <c r="O86" i="8"/>
  <c r="N86" i="8"/>
  <c r="P85" i="8"/>
  <c r="O85" i="8"/>
  <c r="N85" i="8"/>
  <c r="P84" i="8"/>
  <c r="O84" i="8"/>
  <c r="N84" i="8"/>
  <c r="P83" i="8"/>
  <c r="O83" i="8"/>
  <c r="N83" i="8"/>
  <c r="P82" i="8"/>
  <c r="O82" i="8"/>
  <c r="N82" i="8"/>
  <c r="P81" i="8"/>
  <c r="O81" i="8"/>
  <c r="N81" i="8"/>
  <c r="P80" i="8"/>
  <c r="O80" i="8"/>
  <c r="N80" i="8"/>
  <c r="P79" i="8"/>
  <c r="O79" i="8"/>
  <c r="N79" i="8"/>
  <c r="P78" i="8"/>
  <c r="O78" i="8"/>
  <c r="N78" i="8"/>
  <c r="P77" i="8"/>
  <c r="O77" i="8"/>
  <c r="N77" i="8"/>
  <c r="P76" i="8"/>
  <c r="O76" i="8"/>
  <c r="N76" i="8"/>
  <c r="P75" i="8"/>
  <c r="O75" i="8"/>
  <c r="N75" i="8"/>
  <c r="P13" i="8"/>
  <c r="O13" i="8"/>
  <c r="N13" i="8"/>
  <c r="P12" i="8"/>
  <c r="O12" i="8"/>
  <c r="N12" i="8"/>
  <c r="P11" i="8"/>
  <c r="O11" i="8"/>
  <c r="N11" i="8"/>
  <c r="P10" i="8"/>
  <c r="O10" i="8"/>
  <c r="N10" i="8"/>
  <c r="P45" i="8"/>
  <c r="O45" i="8"/>
  <c r="N45" i="8"/>
  <c r="P44" i="8"/>
  <c r="O44" i="8"/>
  <c r="N44" i="8"/>
  <c r="P107" i="8"/>
  <c r="O107" i="8"/>
  <c r="N107" i="8"/>
  <c r="P106" i="8"/>
  <c r="O106" i="8"/>
  <c r="N106" i="8"/>
  <c r="P105" i="8"/>
  <c r="O105" i="8"/>
  <c r="N105" i="8"/>
  <c r="P104" i="8"/>
  <c r="O104" i="8"/>
  <c r="N104" i="8"/>
  <c r="P103" i="8"/>
  <c r="O103" i="8"/>
  <c r="N103" i="8"/>
  <c r="P102" i="8"/>
  <c r="O102" i="8"/>
  <c r="N102" i="8"/>
  <c r="P101" i="8"/>
  <c r="O101" i="8"/>
  <c r="N101" i="8"/>
  <c r="P100" i="8"/>
  <c r="O100" i="8"/>
  <c r="N100" i="8"/>
  <c r="P99" i="8"/>
  <c r="O99" i="8"/>
  <c r="N99" i="8"/>
  <c r="P98" i="8"/>
  <c r="O98" i="8"/>
  <c r="N98" i="8"/>
  <c r="P97" i="8"/>
  <c r="O97" i="8"/>
  <c r="N97" i="8"/>
  <c r="P96" i="8"/>
  <c r="O96" i="8"/>
  <c r="N96" i="8"/>
  <c r="R10" i="8" l="1"/>
  <c r="Q75" i="8"/>
  <c r="S75" i="8"/>
  <c r="Q81" i="8"/>
  <c r="T81" i="8" s="1"/>
  <c r="S81" i="8"/>
  <c r="V81" i="8" s="1"/>
  <c r="Q85" i="8"/>
  <c r="T85" i="8" s="1"/>
  <c r="S85" i="8"/>
  <c r="V85" i="8" s="1"/>
  <c r="R75" i="8"/>
  <c r="R81" i="8"/>
  <c r="U81" i="8" s="1"/>
  <c r="R85" i="8"/>
  <c r="U85" i="8" s="1"/>
  <c r="Q44" i="8"/>
  <c r="S44" i="8"/>
  <c r="Q10" i="8"/>
  <c r="S10" i="8"/>
  <c r="Q105" i="8"/>
  <c r="S105" i="8"/>
  <c r="R44" i="8"/>
  <c r="Q96" i="8"/>
  <c r="T96" i="8" s="1"/>
  <c r="S96" i="8"/>
  <c r="V96" i="8" s="1"/>
  <c r="R96" i="8"/>
  <c r="U96" i="8" s="1"/>
  <c r="R105" i="8"/>
  <c r="P97" i="7"/>
  <c r="P98" i="7"/>
  <c r="P99" i="7"/>
  <c r="P100" i="7"/>
  <c r="P101" i="7"/>
  <c r="P102" i="7"/>
  <c r="P103" i="7"/>
  <c r="P104" i="7"/>
  <c r="P105" i="7"/>
  <c r="P106" i="7"/>
  <c r="P107" i="7"/>
  <c r="P108" i="7"/>
  <c r="O97" i="7"/>
  <c r="O98" i="7"/>
  <c r="O99" i="7"/>
  <c r="O100" i="7"/>
  <c r="O101" i="7"/>
  <c r="O102" i="7"/>
  <c r="O103" i="7"/>
  <c r="O104" i="7"/>
  <c r="O105" i="7"/>
  <c r="O106" i="7"/>
  <c r="O107" i="7"/>
  <c r="O108" i="7"/>
  <c r="N98" i="7"/>
  <c r="N99" i="7"/>
  <c r="N100" i="7"/>
  <c r="N101" i="7"/>
  <c r="N102" i="7"/>
  <c r="N103" i="7"/>
  <c r="N104" i="7"/>
  <c r="N105" i="7"/>
  <c r="N106" i="7"/>
  <c r="N107" i="7"/>
  <c r="N108" i="7"/>
  <c r="N97" i="7"/>
  <c r="P96" i="7"/>
  <c r="O96" i="7"/>
  <c r="N96" i="7"/>
  <c r="P95" i="7"/>
  <c r="O95" i="7"/>
  <c r="N95" i="7"/>
  <c r="P94" i="7"/>
  <c r="O94" i="7"/>
  <c r="N94" i="7"/>
  <c r="P93" i="7"/>
  <c r="O93" i="7"/>
  <c r="N93" i="7"/>
  <c r="P92" i="7"/>
  <c r="O92" i="7"/>
  <c r="N92" i="7"/>
  <c r="P91" i="7"/>
  <c r="O91" i="7"/>
  <c r="N91" i="7"/>
  <c r="P90" i="7"/>
  <c r="O90" i="7"/>
  <c r="R90" i="7" s="1"/>
  <c r="N90" i="7"/>
  <c r="S98" i="7" l="1"/>
  <c r="V98" i="7" s="1"/>
  <c r="R98" i="7"/>
  <c r="U98" i="7" s="1"/>
  <c r="Q98" i="7"/>
  <c r="T98" i="7" s="1"/>
  <c r="Q90" i="7"/>
  <c r="S90" i="7"/>
  <c r="P43" i="7" l="1"/>
  <c r="O43" i="7"/>
  <c r="N43" i="7"/>
  <c r="P42" i="7"/>
  <c r="O42" i="7"/>
  <c r="R42" i="7" s="1"/>
  <c r="N42" i="7"/>
  <c r="P110" i="7"/>
  <c r="O110" i="7"/>
  <c r="N110" i="7"/>
  <c r="P109" i="7"/>
  <c r="O109" i="7"/>
  <c r="R109" i="7" s="1"/>
  <c r="U109" i="7" s="1"/>
  <c r="N109" i="7"/>
  <c r="P89" i="7"/>
  <c r="O89" i="7"/>
  <c r="N89" i="7"/>
  <c r="P88" i="7"/>
  <c r="O88" i="7"/>
  <c r="N88" i="7"/>
  <c r="P87" i="7"/>
  <c r="O87" i="7"/>
  <c r="N87" i="7"/>
  <c r="P86" i="7"/>
  <c r="O86" i="7"/>
  <c r="N86" i="7"/>
  <c r="P85" i="7"/>
  <c r="S85" i="7" s="1"/>
  <c r="O85" i="7"/>
  <c r="N85" i="7"/>
  <c r="Q85" i="7" s="1"/>
  <c r="P79" i="7"/>
  <c r="S79" i="7" s="1"/>
  <c r="O79" i="7"/>
  <c r="R79" i="7" s="1"/>
  <c r="N79" i="7"/>
  <c r="Q79" i="7" s="1"/>
  <c r="P78" i="7"/>
  <c r="O78" i="7"/>
  <c r="N78" i="7"/>
  <c r="P77" i="7"/>
  <c r="O77" i="7"/>
  <c r="N77" i="7"/>
  <c r="P76" i="7"/>
  <c r="O76" i="7"/>
  <c r="N76" i="7"/>
  <c r="P81" i="7"/>
  <c r="O81" i="7"/>
  <c r="N81" i="7"/>
  <c r="P80" i="7"/>
  <c r="S80" i="7" s="1"/>
  <c r="O80" i="7"/>
  <c r="N80" i="7"/>
  <c r="Q80" i="7" s="1"/>
  <c r="P16" i="7"/>
  <c r="O16" i="7"/>
  <c r="N16" i="7"/>
  <c r="P15" i="7"/>
  <c r="O15" i="7"/>
  <c r="N15" i="7"/>
  <c r="P14" i="7"/>
  <c r="O14" i="7"/>
  <c r="N14" i="7"/>
  <c r="P13" i="7"/>
  <c r="O13" i="7"/>
  <c r="N13" i="7"/>
  <c r="P12" i="7"/>
  <c r="O12" i="7"/>
  <c r="N12" i="7"/>
  <c r="P11" i="7"/>
  <c r="O11" i="7"/>
  <c r="N11" i="7"/>
  <c r="P10" i="7"/>
  <c r="O10" i="7"/>
  <c r="N10" i="7"/>
  <c r="R81" i="6"/>
  <c r="U81" i="6" s="1"/>
  <c r="S81" i="6"/>
  <c r="V81" i="6" s="1"/>
  <c r="Q81" i="6"/>
  <c r="T81" i="6" s="1"/>
  <c r="P38" i="7"/>
  <c r="O38" i="7"/>
  <c r="N38" i="7"/>
  <c r="P37" i="7"/>
  <c r="O37" i="7"/>
  <c r="N37" i="7"/>
  <c r="P36" i="7"/>
  <c r="O36" i="7"/>
  <c r="N36" i="7"/>
  <c r="P35" i="7"/>
  <c r="O35" i="7"/>
  <c r="N35" i="7"/>
  <c r="P34" i="7"/>
  <c r="O34" i="7"/>
  <c r="N34" i="7"/>
  <c r="P33" i="7"/>
  <c r="O33" i="7"/>
  <c r="N33" i="7"/>
  <c r="P32" i="7"/>
  <c r="O32" i="7"/>
  <c r="N32" i="7"/>
  <c r="P31" i="7"/>
  <c r="O31" i="7"/>
  <c r="N31" i="7"/>
  <c r="P30" i="7"/>
  <c r="O30" i="7"/>
  <c r="N30" i="7"/>
  <c r="P29" i="7"/>
  <c r="O29" i="7"/>
  <c r="N29" i="7"/>
  <c r="P41" i="7"/>
  <c r="O41" i="7"/>
  <c r="N41" i="7"/>
  <c r="P40" i="7"/>
  <c r="O40" i="7"/>
  <c r="N40" i="7"/>
  <c r="P39" i="7"/>
  <c r="O39" i="7"/>
  <c r="N39" i="7"/>
  <c r="P58" i="7"/>
  <c r="O58" i="7"/>
  <c r="N58" i="7"/>
  <c r="P57" i="7"/>
  <c r="O57" i="7"/>
  <c r="N57" i="7"/>
  <c r="P56" i="7"/>
  <c r="O56" i="7"/>
  <c r="N56" i="7"/>
  <c r="P55" i="7"/>
  <c r="O55" i="7"/>
  <c r="N55" i="7"/>
  <c r="P54" i="7"/>
  <c r="O54" i="7"/>
  <c r="N54" i="7"/>
  <c r="P53" i="7"/>
  <c r="O53" i="7"/>
  <c r="N53" i="7"/>
  <c r="P52" i="7"/>
  <c r="O52" i="7"/>
  <c r="N52" i="7"/>
  <c r="P51" i="7"/>
  <c r="O51" i="7"/>
  <c r="N51" i="7"/>
  <c r="P61" i="7"/>
  <c r="O61" i="7"/>
  <c r="N61" i="7"/>
  <c r="P60" i="7"/>
  <c r="O60" i="7"/>
  <c r="N60" i="7"/>
  <c r="P50" i="7"/>
  <c r="O50" i="7"/>
  <c r="N50" i="7"/>
  <c r="P49" i="7"/>
  <c r="O49" i="7"/>
  <c r="N49" i="7"/>
  <c r="P48" i="7"/>
  <c r="O48" i="7"/>
  <c r="N48" i="7"/>
  <c r="P47" i="7"/>
  <c r="O47" i="7"/>
  <c r="N47" i="7"/>
  <c r="P95" i="6"/>
  <c r="P96" i="6"/>
  <c r="P97" i="6"/>
  <c r="P98" i="6"/>
  <c r="P99" i="6"/>
  <c r="P100" i="6"/>
  <c r="P101" i="6"/>
  <c r="P102" i="6"/>
  <c r="P103" i="6"/>
  <c r="P108" i="6"/>
  <c r="P107" i="6"/>
  <c r="P106" i="6"/>
  <c r="P94" i="6"/>
  <c r="P93" i="6"/>
  <c r="P92" i="6"/>
  <c r="P91" i="6"/>
  <c r="P90" i="6"/>
  <c r="P89" i="6"/>
  <c r="P88" i="6"/>
  <c r="P87" i="6"/>
  <c r="P86" i="6"/>
  <c r="O86" i="6"/>
  <c r="N86" i="6"/>
  <c r="S80" i="6"/>
  <c r="P65" i="6"/>
  <c r="R80" i="6"/>
  <c r="O65" i="6"/>
  <c r="Q80" i="6"/>
  <c r="N65" i="6"/>
  <c r="P48" i="6"/>
  <c r="O48" i="6"/>
  <c r="N48" i="6"/>
  <c r="P44" i="6"/>
  <c r="O44" i="6"/>
  <c r="N44" i="6"/>
  <c r="P43" i="6"/>
  <c r="O43" i="6"/>
  <c r="N43" i="6"/>
  <c r="P42" i="6"/>
  <c r="O42" i="6"/>
  <c r="N42" i="6"/>
  <c r="P41" i="6"/>
  <c r="O41" i="6"/>
  <c r="N41" i="6"/>
  <c r="P40" i="6"/>
  <c r="O40" i="6"/>
  <c r="N40" i="6"/>
  <c r="P39" i="6"/>
  <c r="O39" i="6"/>
  <c r="N39" i="6"/>
  <c r="P38" i="6"/>
  <c r="O38" i="6"/>
  <c r="N38" i="6"/>
  <c r="P37" i="6"/>
  <c r="O37" i="6"/>
  <c r="N37" i="6"/>
  <c r="P35" i="6"/>
  <c r="O35" i="6"/>
  <c r="N35" i="6"/>
  <c r="N29" i="6"/>
  <c r="S40" i="6" l="1"/>
  <c r="V40" i="6" s="1"/>
  <c r="R85" i="7"/>
  <c r="Q10" i="7"/>
  <c r="T10" i="7" s="1"/>
  <c r="S109" i="7"/>
  <c r="V109" i="7" s="1"/>
  <c r="Q109" i="7"/>
  <c r="T109" i="7" s="1"/>
  <c r="Q42" i="7"/>
  <c r="S42" i="7"/>
  <c r="R29" i="7"/>
  <c r="U29" i="7" s="1"/>
  <c r="R10" i="7"/>
  <c r="U10" i="7" s="1"/>
  <c r="R80" i="7"/>
  <c r="Q76" i="7"/>
  <c r="T76" i="7" s="1"/>
  <c r="R76" i="7"/>
  <c r="U76" i="7" s="1"/>
  <c r="S10" i="7"/>
  <c r="V10" i="7" s="1"/>
  <c r="Q29" i="7"/>
  <c r="T29" i="7" s="1"/>
  <c r="S29" i="7"/>
  <c r="V29" i="7" s="1"/>
  <c r="S58" i="6"/>
  <c r="V58" i="6" s="1"/>
  <c r="Q58" i="6"/>
  <c r="T58" i="6" s="1"/>
  <c r="R58" i="6"/>
  <c r="U58" i="6" s="1"/>
  <c r="Q39" i="7"/>
  <c r="T39" i="7" s="1"/>
  <c r="S39" i="7"/>
  <c r="V39" i="7" s="1"/>
  <c r="R39" i="7"/>
  <c r="U39" i="7" s="1"/>
  <c r="R60" i="7"/>
  <c r="U60" i="7" s="1"/>
  <c r="Q51" i="7"/>
  <c r="T51" i="7" s="1"/>
  <c r="S51" i="7"/>
  <c r="V51" i="7" s="1"/>
  <c r="R47" i="7"/>
  <c r="U47" i="7" s="1"/>
  <c r="R51" i="7"/>
  <c r="U51" i="7" s="1"/>
  <c r="Q60" i="7"/>
  <c r="T60" i="7" s="1"/>
  <c r="S60" i="7"/>
  <c r="V60" i="7" s="1"/>
  <c r="Q47" i="7"/>
  <c r="T47" i="7" s="1"/>
  <c r="S47" i="7"/>
  <c r="V47" i="7" s="1"/>
  <c r="Q106" i="6"/>
  <c r="T106" i="6" s="1"/>
  <c r="S106" i="6"/>
  <c r="V106" i="6" s="1"/>
  <c r="Q65" i="6"/>
  <c r="R106" i="6"/>
  <c r="U106" i="6" s="1"/>
  <c r="R65" i="6"/>
  <c r="R86" i="6"/>
  <c r="S65" i="6"/>
  <c r="Q86" i="6"/>
  <c r="S86" i="6"/>
  <c r="Q37" i="6"/>
  <c r="T37" i="6" s="1"/>
  <c r="S37" i="6"/>
  <c r="V37" i="6" s="1"/>
  <c r="Q43" i="6"/>
  <c r="S43" i="6"/>
  <c r="V43" i="6" s="1"/>
  <c r="Q48" i="6"/>
  <c r="T48" i="6" s="1"/>
  <c r="S48" i="6"/>
  <c r="V48" i="6" s="1"/>
  <c r="R37" i="6"/>
  <c r="U37" i="6" s="1"/>
  <c r="R40" i="6"/>
  <c r="U40" i="6" s="1"/>
  <c r="R43" i="6"/>
  <c r="U43" i="6" s="1"/>
  <c r="R48" i="6"/>
  <c r="U48" i="6" s="1"/>
  <c r="Q40" i="6"/>
  <c r="T40" i="6" s="1"/>
  <c r="S76" i="7" l="1"/>
  <c r="V76" i="7" s="1"/>
  <c r="P36" i="6" l="1"/>
  <c r="O36" i="6"/>
  <c r="N36" i="6"/>
  <c r="P34" i="6"/>
  <c r="O34" i="6"/>
  <c r="N34" i="6"/>
  <c r="P33" i="6"/>
  <c r="O33" i="6"/>
  <c r="N33" i="6"/>
  <c r="P32" i="6"/>
  <c r="O32" i="6"/>
  <c r="N32" i="6"/>
  <c r="P31" i="6"/>
  <c r="O31" i="6"/>
  <c r="R31" i="6" s="1"/>
  <c r="U31" i="6" s="1"/>
  <c r="N31" i="6"/>
  <c r="O30" i="6"/>
  <c r="N30" i="6"/>
  <c r="N28" i="6"/>
  <c r="P26" i="6"/>
  <c r="O26" i="6"/>
  <c r="N26" i="6"/>
  <c r="P52" i="10"/>
  <c r="O52" i="10"/>
  <c r="N52" i="10"/>
  <c r="P51" i="10"/>
  <c r="O51" i="10"/>
  <c r="N51" i="10"/>
  <c r="P50" i="10"/>
  <c r="S50" i="10" s="1"/>
  <c r="V50" i="10" s="1"/>
  <c r="O50" i="10"/>
  <c r="N50" i="10"/>
  <c r="Q50" i="10" s="1"/>
  <c r="T50" i="10" s="1"/>
  <c r="P49" i="10"/>
  <c r="O49" i="10"/>
  <c r="N49" i="10"/>
  <c r="P48" i="10"/>
  <c r="O48" i="10"/>
  <c r="N48" i="10"/>
  <c r="P47" i="10"/>
  <c r="O47" i="10"/>
  <c r="N47" i="10"/>
  <c r="P46" i="10"/>
  <c r="O46" i="10"/>
  <c r="N46" i="10"/>
  <c r="P45" i="10"/>
  <c r="O45" i="10"/>
  <c r="N45" i="10"/>
  <c r="P44" i="10"/>
  <c r="S44" i="10" s="1"/>
  <c r="V44" i="10" s="1"/>
  <c r="O44" i="10"/>
  <c r="N44" i="10"/>
  <c r="Q44" i="10" s="1"/>
  <c r="T44" i="10" s="1"/>
  <c r="P18" i="7"/>
  <c r="P19" i="7"/>
  <c r="O18" i="7"/>
  <c r="O19" i="7"/>
  <c r="N18" i="7"/>
  <c r="N19" i="7"/>
  <c r="N20" i="7"/>
  <c r="R44" i="10" l="1"/>
  <c r="U44" i="10" s="1"/>
  <c r="R50" i="10"/>
  <c r="U50" i="10" s="1"/>
  <c r="Q26" i="6"/>
  <c r="T26" i="6" s="1"/>
  <c r="S26" i="6"/>
  <c r="V26" i="6" s="1"/>
  <c r="R26" i="6"/>
  <c r="U26" i="6" s="1"/>
  <c r="Q31" i="6"/>
  <c r="S31" i="6"/>
  <c r="V31" i="6" s="1"/>
  <c r="N21" i="10"/>
  <c r="N62" i="7"/>
  <c r="Q62" i="7" s="1"/>
  <c r="O62" i="7"/>
  <c r="R62" i="7" s="1"/>
  <c r="P62" i="7"/>
  <c r="S62" i="7" s="1"/>
  <c r="N26" i="7"/>
  <c r="Q26" i="7" s="1"/>
  <c r="O26" i="7"/>
  <c r="R26" i="7" s="1"/>
  <c r="P26" i="7"/>
  <c r="S26" i="7" s="1"/>
  <c r="N44" i="7"/>
  <c r="Q44" i="7" s="1"/>
  <c r="O44" i="7"/>
  <c r="R44" i="7" s="1"/>
  <c r="P44" i="7"/>
  <c r="S44" i="7" s="1"/>
  <c r="N17" i="7"/>
  <c r="O17" i="7"/>
  <c r="P17" i="7"/>
  <c r="O20" i="7"/>
  <c r="P20" i="7"/>
  <c r="N21" i="7"/>
  <c r="O21" i="7"/>
  <c r="P21" i="7"/>
  <c r="N22" i="7"/>
  <c r="O22" i="7"/>
  <c r="P22" i="7"/>
  <c r="N25" i="7"/>
  <c r="Q25" i="7" s="1"/>
  <c r="O25" i="7"/>
  <c r="R25" i="7" s="1"/>
  <c r="P25" i="7"/>
  <c r="S25" i="7" s="1"/>
  <c r="N63" i="7"/>
  <c r="Q63" i="7" s="1"/>
  <c r="O63" i="7"/>
  <c r="R63" i="7" s="1"/>
  <c r="P63" i="7"/>
  <c r="S63" i="7" s="1"/>
  <c r="N66" i="7"/>
  <c r="O66" i="7"/>
  <c r="P66" i="7"/>
  <c r="N67" i="7"/>
  <c r="O67" i="7"/>
  <c r="P67" i="7"/>
  <c r="N68" i="7"/>
  <c r="O68" i="7"/>
  <c r="P68" i="7"/>
  <c r="N69" i="7"/>
  <c r="O69" i="7"/>
  <c r="P69" i="7"/>
  <c r="N70" i="7"/>
  <c r="O70" i="7"/>
  <c r="P70" i="7"/>
  <c r="N71" i="7"/>
  <c r="O71" i="7"/>
  <c r="P71" i="7"/>
  <c r="N72" i="7"/>
  <c r="O72" i="7"/>
  <c r="P72" i="7"/>
  <c r="N73" i="7"/>
  <c r="O73" i="7"/>
  <c r="P73" i="7"/>
  <c r="N74" i="7"/>
  <c r="O74" i="7"/>
  <c r="P74" i="7"/>
  <c r="N75" i="7"/>
  <c r="O75" i="7"/>
  <c r="P75" i="7"/>
  <c r="N82" i="7"/>
  <c r="Q82" i="7" s="1"/>
  <c r="O82" i="7"/>
  <c r="R82" i="7" s="1"/>
  <c r="P82" i="7"/>
  <c r="S82" i="7" s="1"/>
  <c r="N111" i="7"/>
  <c r="Q111" i="7" s="1"/>
  <c r="O111" i="7"/>
  <c r="R111" i="7" s="1"/>
  <c r="P111" i="7"/>
  <c r="S111" i="7" s="1"/>
  <c r="U64" i="7" l="1"/>
  <c r="H12" i="16" s="1"/>
  <c r="R64" i="7"/>
  <c r="E12" i="16" s="1"/>
  <c r="V64" i="7"/>
  <c r="I12" i="16" s="1"/>
  <c r="S64" i="7"/>
  <c r="F12" i="16" s="1"/>
  <c r="T64" i="7"/>
  <c r="G12" i="16" s="1"/>
  <c r="Q64" i="7"/>
  <c r="D12" i="16" s="1"/>
  <c r="Q72" i="7"/>
  <c r="T72" i="7" s="1"/>
  <c r="Q17" i="7"/>
  <c r="T17" i="7" s="1"/>
  <c r="S72" i="7"/>
  <c r="V72" i="7" s="1"/>
  <c r="S66" i="7"/>
  <c r="S17" i="7"/>
  <c r="V17" i="7" s="1"/>
  <c r="R72" i="7"/>
  <c r="U72" i="7" s="1"/>
  <c r="Q66" i="7"/>
  <c r="R66" i="7"/>
  <c r="R17" i="7"/>
  <c r="U17" i="7" s="1"/>
  <c r="U27" i="7" l="1"/>
  <c r="H10" i="16" s="1"/>
  <c r="R27" i="7"/>
  <c r="E10" i="16" s="1"/>
  <c r="V27" i="7"/>
  <c r="I10" i="16" s="1"/>
  <c r="S27" i="7"/>
  <c r="F10" i="16" s="1"/>
  <c r="T27" i="7"/>
  <c r="G10" i="16" s="1"/>
  <c r="Q27" i="7"/>
  <c r="D10" i="16" s="1"/>
  <c r="T83" i="7"/>
  <c r="G13" i="16" s="1"/>
  <c r="U112" i="7"/>
  <c r="H14" i="16" s="1"/>
  <c r="V83" i="7"/>
  <c r="I13" i="16" s="1"/>
  <c r="U45" i="7"/>
  <c r="H11" i="16" s="1"/>
  <c r="T45" i="7"/>
  <c r="G11" i="16" s="1"/>
  <c r="R45" i="7"/>
  <c r="E11" i="16" s="1"/>
  <c r="V45" i="7"/>
  <c r="I11" i="16" s="1"/>
  <c r="Q83" i="7"/>
  <c r="D13" i="16" s="1"/>
  <c r="S83" i="7"/>
  <c r="F13" i="16" s="1"/>
  <c r="R112" i="7"/>
  <c r="E14" i="16" s="1"/>
  <c r="Q45" i="7"/>
  <c r="D11" i="16" s="1"/>
  <c r="R83" i="7"/>
  <c r="E13" i="16" s="1"/>
  <c r="U83" i="7"/>
  <c r="H13" i="16" s="1"/>
  <c r="T112" i="7"/>
  <c r="G14" i="16" s="1"/>
  <c r="Q112" i="7"/>
  <c r="D14" i="16" s="1"/>
  <c r="S112" i="7"/>
  <c r="F14" i="16" s="1"/>
  <c r="V112" i="7"/>
  <c r="I14" i="16" s="1"/>
  <c r="S45" i="7"/>
  <c r="F11" i="16" s="1"/>
  <c r="S61" i="6" l="1"/>
  <c r="S62" i="6"/>
  <c r="R61" i="6"/>
  <c r="R62" i="6"/>
  <c r="Q61" i="6"/>
  <c r="Q62" i="6"/>
  <c r="P45" i="6"/>
  <c r="S45" i="6" s="1"/>
  <c r="O45" i="6"/>
  <c r="R45" i="6" s="1"/>
  <c r="N45" i="6"/>
  <c r="Q45" i="6" s="1"/>
  <c r="P14" i="6"/>
  <c r="P15" i="6"/>
  <c r="P16" i="6"/>
  <c r="P17" i="6"/>
  <c r="P18" i="6"/>
  <c r="P19" i="6"/>
  <c r="P20" i="6"/>
  <c r="P21" i="6"/>
  <c r="P22" i="6"/>
  <c r="S22" i="6" s="1"/>
  <c r="V22" i="6" s="1"/>
  <c r="P23" i="6"/>
  <c r="S23" i="6" s="1"/>
  <c r="V23" i="6" s="1"/>
  <c r="O14" i="6"/>
  <c r="O15" i="6"/>
  <c r="O16" i="6"/>
  <c r="O17" i="6"/>
  <c r="O18" i="6"/>
  <c r="O19" i="6"/>
  <c r="O20" i="6"/>
  <c r="O21" i="6"/>
  <c r="O22" i="6"/>
  <c r="R22" i="6" s="1"/>
  <c r="U22" i="6" s="1"/>
  <c r="O23" i="6"/>
  <c r="R23" i="6" s="1"/>
  <c r="U23" i="6" s="1"/>
  <c r="N14" i="6"/>
  <c r="N15" i="6"/>
  <c r="N16" i="6"/>
  <c r="N17" i="6"/>
  <c r="N18" i="6"/>
  <c r="N19" i="6"/>
  <c r="N20" i="6"/>
  <c r="N21" i="6"/>
  <c r="N22" i="6"/>
  <c r="Q22" i="6" s="1"/>
  <c r="T22" i="6" s="1"/>
  <c r="N23" i="6"/>
  <c r="Q23" i="6" s="1"/>
  <c r="T23" i="6" s="1"/>
  <c r="Q20" i="6" l="1"/>
  <c r="T20" i="6" s="1"/>
  <c r="S20" i="6"/>
  <c r="V20" i="6" s="1"/>
  <c r="Q14" i="6"/>
  <c r="T14" i="6" s="1"/>
  <c r="S14" i="6"/>
  <c r="V14" i="6" s="1"/>
  <c r="R20" i="6"/>
  <c r="U20" i="6" s="1"/>
  <c r="R14" i="6"/>
  <c r="U14" i="6" s="1"/>
  <c r="N66" i="10"/>
  <c r="O66" i="10"/>
  <c r="P66" i="10"/>
  <c r="P26" i="10"/>
  <c r="P27" i="10"/>
  <c r="P28" i="10"/>
  <c r="P29" i="10"/>
  <c r="P30" i="10"/>
  <c r="P31" i="10"/>
  <c r="P32" i="10"/>
  <c r="P33" i="10"/>
  <c r="P34" i="10"/>
  <c r="O26" i="10"/>
  <c r="O27" i="10"/>
  <c r="O28" i="10"/>
  <c r="O29" i="10"/>
  <c r="O30" i="10"/>
  <c r="O31" i="10"/>
  <c r="O32" i="10"/>
  <c r="O33" i="10"/>
  <c r="N26" i="10"/>
  <c r="N27" i="10"/>
  <c r="N28" i="10"/>
  <c r="N29" i="10"/>
  <c r="N30" i="10"/>
  <c r="N31" i="10"/>
  <c r="N32" i="10"/>
  <c r="N33" i="10"/>
  <c r="N34" i="10"/>
  <c r="O34" i="10"/>
  <c r="P103" i="10"/>
  <c r="S103" i="10" s="1"/>
  <c r="O103" i="10"/>
  <c r="R103" i="10" s="1"/>
  <c r="N103" i="10"/>
  <c r="Q103" i="10" s="1"/>
  <c r="P77" i="10"/>
  <c r="S77" i="10" s="1"/>
  <c r="O77" i="10"/>
  <c r="R77" i="10" s="1"/>
  <c r="N77" i="10"/>
  <c r="Q77" i="10" s="1"/>
  <c r="P73" i="10"/>
  <c r="O73" i="10"/>
  <c r="N73" i="10"/>
  <c r="P72" i="10"/>
  <c r="O72" i="10"/>
  <c r="N72" i="10"/>
  <c r="P71" i="10"/>
  <c r="O71" i="10"/>
  <c r="N71" i="10"/>
  <c r="P70" i="10"/>
  <c r="O70" i="10"/>
  <c r="N70" i="10"/>
  <c r="P69" i="10"/>
  <c r="O69" i="10"/>
  <c r="N69" i="10"/>
  <c r="P68" i="10"/>
  <c r="O68" i="10"/>
  <c r="N68" i="10"/>
  <c r="P67" i="10"/>
  <c r="O67" i="10"/>
  <c r="N67" i="10"/>
  <c r="P65" i="10"/>
  <c r="O65" i="10"/>
  <c r="N65" i="10"/>
  <c r="P64" i="10"/>
  <c r="O64" i="10"/>
  <c r="N64" i="10"/>
  <c r="P63" i="10"/>
  <c r="O63" i="10"/>
  <c r="N63" i="10"/>
  <c r="P60" i="10"/>
  <c r="S60" i="10" s="1"/>
  <c r="O60" i="10"/>
  <c r="R60" i="10" s="1"/>
  <c r="N60" i="10"/>
  <c r="Q60" i="10" s="1"/>
  <c r="P59" i="10"/>
  <c r="S59" i="10" s="1"/>
  <c r="O59" i="10"/>
  <c r="R59" i="10" s="1"/>
  <c r="N59" i="10"/>
  <c r="Q59" i="10" s="1"/>
  <c r="P58" i="10"/>
  <c r="O58" i="10"/>
  <c r="R57" i="10" s="1"/>
  <c r="N58" i="10"/>
  <c r="P57" i="10"/>
  <c r="N57" i="10"/>
  <c r="P40" i="10"/>
  <c r="S40" i="10" s="1"/>
  <c r="O40" i="10"/>
  <c r="R40" i="10" s="1"/>
  <c r="N40" i="10"/>
  <c r="Q40" i="10" s="1"/>
  <c r="P39" i="10"/>
  <c r="O39" i="10"/>
  <c r="N39" i="10"/>
  <c r="P38" i="10"/>
  <c r="O38" i="10"/>
  <c r="N38" i="10"/>
  <c r="P25" i="10"/>
  <c r="O25" i="10"/>
  <c r="N25" i="10"/>
  <c r="P22" i="10"/>
  <c r="S22" i="10" s="1"/>
  <c r="O22" i="10"/>
  <c r="R22" i="10" s="1"/>
  <c r="N22" i="10"/>
  <c r="Q22" i="10" s="1"/>
  <c r="P21" i="10"/>
  <c r="S21" i="10" s="1"/>
  <c r="O21" i="10"/>
  <c r="R21" i="10" s="1"/>
  <c r="Q21" i="10"/>
  <c r="N72" i="8"/>
  <c r="Q72" i="8" s="1"/>
  <c r="P35" i="8"/>
  <c r="P36" i="8"/>
  <c r="P37" i="8"/>
  <c r="O35" i="8"/>
  <c r="O36" i="8"/>
  <c r="O37" i="8"/>
  <c r="N35" i="8"/>
  <c r="N36" i="8"/>
  <c r="N37" i="8"/>
  <c r="P34" i="8"/>
  <c r="O34" i="8"/>
  <c r="N34" i="8"/>
  <c r="P31" i="8"/>
  <c r="O31" i="8"/>
  <c r="N31" i="8"/>
  <c r="P26" i="8"/>
  <c r="O26" i="8"/>
  <c r="N26" i="8"/>
  <c r="P72" i="8"/>
  <c r="S72" i="8" s="1"/>
  <c r="O72" i="8"/>
  <c r="R72" i="8" s="1"/>
  <c r="P46" i="8"/>
  <c r="S46" i="8" s="1"/>
  <c r="O46" i="8"/>
  <c r="R46" i="8" s="1"/>
  <c r="N46" i="8"/>
  <c r="Q46" i="8" s="1"/>
  <c r="P33" i="8"/>
  <c r="O33" i="8"/>
  <c r="N33" i="8"/>
  <c r="P32" i="8"/>
  <c r="O32" i="8"/>
  <c r="N32" i="8"/>
  <c r="P30" i="8"/>
  <c r="O30" i="8"/>
  <c r="N30" i="8"/>
  <c r="P29" i="8"/>
  <c r="O29" i="8"/>
  <c r="N29" i="8"/>
  <c r="P109" i="8"/>
  <c r="S109" i="8" s="1"/>
  <c r="O109" i="8"/>
  <c r="R109" i="8" s="1"/>
  <c r="N109" i="8"/>
  <c r="Q109" i="8" s="1"/>
  <c r="P108" i="8"/>
  <c r="S108" i="8" s="1"/>
  <c r="O108" i="8"/>
  <c r="R108" i="8" s="1"/>
  <c r="N108" i="8"/>
  <c r="Q108" i="8" s="1"/>
  <c r="Q26" i="8" l="1"/>
  <c r="Q27" i="8" s="1"/>
  <c r="D15" i="16" s="1"/>
  <c r="S26" i="8"/>
  <c r="S27" i="8" s="1"/>
  <c r="F15" i="16" s="1"/>
  <c r="R26" i="8"/>
  <c r="R27" i="8" s="1"/>
  <c r="E15" i="16" s="1"/>
  <c r="T27" i="8"/>
  <c r="G15" i="16" s="1"/>
  <c r="V27" i="8"/>
  <c r="I15" i="16" s="1"/>
  <c r="U27" i="8"/>
  <c r="H15" i="16" s="1"/>
  <c r="T61" i="10"/>
  <c r="G22" i="16" s="1"/>
  <c r="Q61" i="10"/>
  <c r="D22" i="16" s="1"/>
  <c r="V61" i="10"/>
  <c r="I22" i="16" s="1"/>
  <c r="S61" i="10"/>
  <c r="F22" i="16" s="1"/>
  <c r="U61" i="10"/>
  <c r="H22" i="16" s="1"/>
  <c r="R61" i="10"/>
  <c r="E22" i="16" s="1"/>
  <c r="U110" i="8"/>
  <c r="H19" i="16" s="1"/>
  <c r="R110" i="8"/>
  <c r="E19" i="16" s="1"/>
  <c r="T110" i="8"/>
  <c r="G19" i="16" s="1"/>
  <c r="Q110" i="8"/>
  <c r="D19" i="16" s="1"/>
  <c r="V110" i="8"/>
  <c r="I19" i="16" s="1"/>
  <c r="S110" i="8"/>
  <c r="F19" i="16" s="1"/>
  <c r="S69" i="10"/>
  <c r="V69" i="10" s="1"/>
  <c r="R63" i="10"/>
  <c r="U63" i="10" s="1"/>
  <c r="R25" i="10"/>
  <c r="U25" i="10" s="1"/>
  <c r="Q38" i="10"/>
  <c r="S38" i="10"/>
  <c r="Q57" i="10"/>
  <c r="S57" i="10"/>
  <c r="Q63" i="10"/>
  <c r="T63" i="10" s="1"/>
  <c r="S63" i="10"/>
  <c r="V63" i="10" s="1"/>
  <c r="R69" i="10"/>
  <c r="U69" i="10" s="1"/>
  <c r="U73" i="8"/>
  <c r="H17" i="16" s="1"/>
  <c r="R73" i="8"/>
  <c r="E17" i="16" s="1"/>
  <c r="T73" i="8"/>
  <c r="G17" i="16" s="1"/>
  <c r="Q73" i="8"/>
  <c r="D17" i="16" s="1"/>
  <c r="V73" i="8"/>
  <c r="I17" i="16" s="1"/>
  <c r="S73" i="8"/>
  <c r="F17" i="16" s="1"/>
  <c r="S29" i="8"/>
  <c r="R29" i="8"/>
  <c r="S25" i="10"/>
  <c r="V25" i="10" s="1"/>
  <c r="R38" i="10"/>
  <c r="Q69" i="10"/>
  <c r="T69" i="10" s="1"/>
  <c r="Q25" i="10"/>
  <c r="T25" i="10" s="1"/>
  <c r="Q35" i="8"/>
  <c r="T35" i="8" s="1"/>
  <c r="R35" i="8"/>
  <c r="U35" i="8" s="1"/>
  <c r="S35" i="8"/>
  <c r="V35" i="8" s="1"/>
  <c r="Q29" i="8"/>
  <c r="U47" i="8" l="1"/>
  <c r="H16" i="16" s="1"/>
  <c r="R47" i="8"/>
  <c r="E16" i="16" s="1"/>
  <c r="S47" i="8"/>
  <c r="F16" i="16" s="1"/>
  <c r="V47" i="8"/>
  <c r="I16" i="16" s="1"/>
  <c r="Q47" i="8"/>
  <c r="D16" i="16" s="1"/>
  <c r="T47" i="8"/>
  <c r="G16" i="16" s="1"/>
  <c r="V41" i="10"/>
  <c r="I21" i="16" s="1"/>
  <c r="U41" i="10"/>
  <c r="H21" i="16" s="1"/>
  <c r="T41" i="10"/>
  <c r="G21" i="16" s="1"/>
  <c r="S41" i="10"/>
  <c r="F21" i="16" s="1"/>
  <c r="R41" i="10"/>
  <c r="E21" i="16" s="1"/>
  <c r="Q41" i="10"/>
  <c r="D21" i="16" s="1"/>
  <c r="V94" i="8"/>
  <c r="I18" i="16" s="1"/>
  <c r="V78" i="10"/>
  <c r="I23" i="16" s="1"/>
  <c r="V23" i="10"/>
  <c r="I20" i="16" s="1"/>
  <c r="S23" i="10"/>
  <c r="F20" i="16" s="1"/>
  <c r="T78" i="10"/>
  <c r="G23" i="16" s="1"/>
  <c r="Q23" i="10"/>
  <c r="D20" i="16" s="1"/>
  <c r="T23" i="10"/>
  <c r="G20" i="16" s="1"/>
  <c r="U78" i="10"/>
  <c r="H23" i="16" s="1"/>
  <c r="R78" i="10"/>
  <c r="E23" i="16" s="1"/>
  <c r="U23" i="10"/>
  <c r="H20" i="16" s="1"/>
  <c r="R23" i="10"/>
  <c r="E20" i="16" s="1"/>
  <c r="S78" i="10"/>
  <c r="F23" i="16" s="1"/>
  <c r="Q78" i="10"/>
  <c r="D23" i="16" s="1"/>
  <c r="U94" i="8"/>
  <c r="H18" i="16" s="1"/>
  <c r="R94" i="8"/>
  <c r="E18" i="16" s="1"/>
  <c r="T94" i="8"/>
  <c r="G18" i="16" s="1"/>
  <c r="S94" i="8"/>
  <c r="F18" i="16" s="1"/>
  <c r="Q94" i="8"/>
  <c r="D18" i="16" s="1"/>
  <c r="R71" i="6"/>
  <c r="U71" i="6" s="1"/>
  <c r="S71" i="6"/>
  <c r="V71" i="6" s="1"/>
  <c r="Q71" i="6"/>
  <c r="T71" i="6" s="1"/>
  <c r="T63" i="6" l="1"/>
  <c r="G7" i="16" s="1"/>
  <c r="Q63" i="6"/>
  <c r="D7" i="16" s="1"/>
  <c r="S63" i="6"/>
  <c r="F7" i="16" s="1"/>
  <c r="V63" i="6"/>
  <c r="I7" i="16" s="1"/>
  <c r="U63" i="6"/>
  <c r="H7" i="16" s="1"/>
  <c r="R63" i="6"/>
  <c r="E7" i="16" s="1"/>
  <c r="Q83" i="6"/>
  <c r="S83" i="6"/>
  <c r="R83" i="6"/>
  <c r="S75" i="6" l="1"/>
  <c r="V75" i="6" s="1"/>
  <c r="Q75" i="6"/>
  <c r="T75" i="6" s="1"/>
  <c r="R75" i="6"/>
  <c r="U75" i="6" s="1"/>
  <c r="P109" i="6"/>
  <c r="S109" i="6" s="1"/>
  <c r="R109" i="6"/>
  <c r="Q109" i="6"/>
  <c r="P105" i="6"/>
  <c r="P104" i="6"/>
  <c r="R95" i="6"/>
  <c r="U95" i="6" s="1"/>
  <c r="V46" i="6"/>
  <c r="I6" i="16" s="1"/>
  <c r="U46" i="6"/>
  <c r="H6" i="16" s="1"/>
  <c r="T46" i="6"/>
  <c r="G6" i="16" s="1"/>
  <c r="Q95" i="6" l="1"/>
  <c r="T95" i="6" s="1"/>
  <c r="S95" i="6"/>
  <c r="V95" i="6" s="1"/>
  <c r="R84" i="6"/>
  <c r="E8" i="16" s="1"/>
  <c r="Q46" i="6"/>
  <c r="D6" i="16" s="1"/>
  <c r="S46" i="6"/>
  <c r="F6" i="16" s="1"/>
  <c r="U84" i="6"/>
  <c r="H8" i="16" s="1"/>
  <c r="S24" i="6"/>
  <c r="F5" i="16" s="1"/>
  <c r="V24" i="6"/>
  <c r="I5" i="16" s="1"/>
  <c r="T24" i="6"/>
  <c r="G5" i="16" s="1"/>
  <c r="Q24" i="6"/>
  <c r="D5" i="16" s="1"/>
  <c r="U24" i="6"/>
  <c r="H5" i="16" s="1"/>
  <c r="R24" i="6"/>
  <c r="E5" i="16" s="1"/>
  <c r="R46" i="6"/>
  <c r="E6" i="16" s="1"/>
  <c r="Q110" i="6" l="1"/>
  <c r="D9" i="16" s="1"/>
  <c r="T84" i="6"/>
  <c r="G8" i="16" s="1"/>
  <c r="Q84" i="6"/>
  <c r="D8" i="16" s="1"/>
  <c r="T110" i="6"/>
  <c r="G9" i="16" s="1"/>
  <c r="R110" i="6"/>
  <c r="E9" i="16" s="1"/>
  <c r="V110" i="6"/>
  <c r="I9" i="16" s="1"/>
  <c r="V84" i="6"/>
  <c r="I8" i="16" s="1"/>
  <c r="S84" i="6"/>
  <c r="F8" i="16" s="1"/>
  <c r="U110" i="6"/>
  <c r="H9" i="16" s="1"/>
  <c r="S110" i="6"/>
  <c r="F9" i="16" s="1"/>
</calcChain>
</file>

<file path=xl/sharedStrings.xml><?xml version="1.0" encoding="utf-8"?>
<sst xmlns="http://schemas.openxmlformats.org/spreadsheetml/2006/main" count="1367" uniqueCount="159">
  <si>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</si>
  <si>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</si>
  <si>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</si>
  <si>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</si>
  <si>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</si>
  <si>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</si>
  <si>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</si>
  <si>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</si>
  <si>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</si>
  <si>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</si>
  <si>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</si>
  <si>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</si>
  <si>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</si>
  <si>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</si>
  <si>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</si>
  <si>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 xml:space="preserve">Расчет стоимости рациона питания </t>
  </si>
  <si>
    <t>день недели</t>
  </si>
  <si>
    <t xml:space="preserve">1 неделя </t>
  </si>
  <si>
    <t>Понедельник</t>
  </si>
  <si>
    <t>Вторник</t>
  </si>
  <si>
    <t>Среда</t>
  </si>
  <si>
    <t>Четверг</t>
  </si>
  <si>
    <t>Пятница</t>
  </si>
  <si>
    <t>без НДС</t>
  </si>
  <si>
    <t>60</t>
  </si>
  <si>
    <t>80</t>
  </si>
  <si>
    <t>100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</si>
  <si>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</si>
  <si>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</si>
  <si>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</si>
  <si>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</si>
  <si>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</si>
  <si>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</si>
  <si>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</si>
  <si>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</si>
  <si>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</si>
  <si>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</si>
  <si>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</si>
  <si>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</si>
  <si>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</si>
  <si>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</si>
  <si>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</si>
  <si>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</si>
  <si>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</si>
  <si>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</si>
  <si>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</si>
  <si>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</si>
  <si>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</si>
  <si>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</si>
  <si>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</si>
  <si>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</si>
  <si>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</si>
  <si>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</si>
  <si>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</si>
  <si>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</si>
  <si>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</si>
  <si>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</si>
  <si>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</si>
  <si>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</si>
  <si>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</si>
  <si>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</si>
  <si>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</si>
  <si>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</si>
  <si>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</si>
  <si>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</si>
  <si>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Яблоки 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</si>
  <si>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</si>
  <si>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</si>
  <si>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</si>
  <si>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</si>
  <si>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</si>
  <si>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</si>
  <si>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</si>
  <si>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</si>
  <si>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</si>
  <si>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</si>
  <si>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</si>
  <si>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</si>
  <si>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</si>
  <si>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</si>
  <si>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</si>
  <si>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</si>
  <si>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</si>
  <si>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</si>
  <si>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</si>
  <si>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</si>
  <si>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</si>
  <si>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>3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</si>
  <si>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</si>
  <si>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</si>
  <si>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</si>
  <si>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</si>
  <si>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</si>
  <si>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</si>
  <si>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</si>
  <si>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</si>
  <si>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</si>
  <si>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</si>
  <si>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</si>
  <si>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</si>
  <si>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</si>
  <si>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</si>
  <si>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</si>
  <si>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>1неделя</t>
  </si>
  <si>
    <t>3неделя</t>
  </si>
  <si>
    <t>4неделя</t>
  </si>
  <si>
    <t xml:space="preserve">5-й день </t>
  </si>
  <si>
    <t>Сумма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</si>
  <si>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</si>
  <si>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</si>
  <si>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</si>
  <si>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</si>
  <si>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</si>
  <si>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</si>
  <si>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</si>
  <si>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</si>
  <si>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</si>
  <si>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 xml:space="preserve">сухари хлебные </t>
  </si>
  <si>
    <t>Плов из птицы</t>
  </si>
  <si>
    <t xml:space="preserve">сыр твердый </t>
  </si>
  <si>
    <t xml:space="preserve">Салат витаминный </t>
  </si>
  <si>
    <t xml:space="preserve">Котлеты из говядины </t>
  </si>
  <si>
    <t xml:space="preserve">Биточки рыбные </t>
  </si>
  <si>
    <t xml:space="preserve">горошек зеленный консервированый </t>
  </si>
  <si>
    <t xml:space="preserve">Подгарнировка 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</si>
  <si>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</si>
  <si>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</si>
  <si>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</si>
  <si>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</si>
  <si>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</si>
  <si>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</si>
  <si>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</si>
  <si>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</si>
  <si>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</si>
  <si>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Поджарка из птицы </t>
  </si>
  <si>
    <t xml:space="preserve">Рис рассыпчатый с овощами </t>
  </si>
  <si>
    <t xml:space="preserve"> крупа рисовая</t>
  </si>
  <si>
    <t>Котлеты  рыбные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</si>
  <si>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</si>
  <si>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</si>
  <si>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</si>
  <si>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</si>
  <si>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Котлеты говяжьй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</si>
  <si>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</si>
  <si>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</si>
  <si>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</si>
  <si>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>Шнищель из птицы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</si>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</sst>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&quot;р.&quot;_-;\-* #,##0.00&quot;р.&quot;_-;_-* &quot;-&quot;??&quot;р.&quot;_-;_-@_-"/>
  </numFmts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6">
    <xf numFmtId="0" fontId="0" fillId="0" borderId="0" xfId="0"/>
    <xf numFmtId="0" fontId="1" fillId="2" borderId="0" xfId="0" applyFont="1" applyFill="1"/>
    <xf numFmtId="0" fontId="8" fillId="0" borderId="0" xfId="0" applyFont="1"/>
    <xf numFmtId="0" fontId="8" fillId="2" borderId="0" xfId="0" applyFont="1" applyFill="1"/>
    <xf numFmtId="0" fontId="1" fillId="0" borderId="0" xfId="0" applyFont="1"/>
    <xf numFmtId="0" fontId="6" fillId="2" borderId="29" xfId="0" applyFont="1" applyFill="1" applyBorder="1" applyAlignment="1">
      <alignment horizontal="center" vertical="center" wrapText="1"/>
    </xf>
    <xf numFmtId="0" fontId="4" fillId="0" borderId="2" xfId="0" applyFont="1" applyBorder="1"/>
    <xf numFmtId="2" fontId="5" fillId="2" borderId="2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7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2" fontId="0" fillId="0" borderId="2" xfId="0" applyNumberFormat="1" applyFill="1" applyBorder="1" applyAlignment="1">
      <alignment horizontal="center"/>
    </xf>
    <xf numFmtId="0" fontId="5" fillId="0" borderId="14" xfId="0" applyFont="1" applyFill="1" applyBorder="1" applyAlignment="1">
      <alignment vertical="top" wrapText="1"/>
    </xf>
    <xf numFmtId="1" fontId="5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1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/>
    <xf numFmtId="164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5" fillId="0" borderId="16" xfId="0" applyFont="1" applyFill="1" applyBorder="1" applyAlignment="1">
      <alignment horizontal="center"/>
    </xf>
    <xf numFmtId="0" fontId="5" fillId="0" borderId="16" xfId="0" applyFont="1" applyFill="1" applyBorder="1" applyAlignment="1">
      <alignment wrapText="1"/>
    </xf>
    <xf numFmtId="2" fontId="5" fillId="0" borderId="16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2" fontId="5" fillId="0" borderId="30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/>
    <xf numFmtId="2" fontId="6" fillId="0" borderId="23" xfId="0" applyNumberFormat="1" applyFont="1" applyFill="1" applyBorder="1"/>
    <xf numFmtId="0" fontId="5" fillId="0" borderId="5" xfId="0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2" xfId="0" applyFont="1" applyFill="1" applyBorder="1" applyAlignment="1">
      <alignment horizontal="left" vertical="top" wrapText="1"/>
    </xf>
    <xf numFmtId="0" fontId="5" fillId="0" borderId="12" xfId="0" applyFont="1" applyFill="1" applyBorder="1"/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2" fontId="8" fillId="0" borderId="0" xfId="0" applyNumberFormat="1" applyFont="1" applyFill="1" applyAlignment="1">
      <alignment horizontal="center"/>
    </xf>
    <xf numFmtId="2" fontId="5" fillId="0" borderId="2" xfId="0" applyNumberFormat="1" applyFont="1" applyFill="1" applyBorder="1"/>
    <xf numFmtId="164" fontId="8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164" fontId="8" fillId="0" borderId="14" xfId="0" applyNumberFormat="1" applyFont="1" applyFill="1" applyBorder="1" applyAlignment="1">
      <alignment vertical="center"/>
    </xf>
    <xf numFmtId="2" fontId="6" fillId="0" borderId="22" xfId="0" applyNumberFormat="1" applyFont="1" applyFill="1" applyBorder="1" applyAlignment="1">
      <alignment vertical="center"/>
    </xf>
    <xf numFmtId="0" fontId="5" fillId="0" borderId="5" xfId="0" applyFont="1" applyFill="1" applyBorder="1"/>
    <xf numFmtId="2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2" fontId="5" fillId="0" borderId="18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164" fontId="8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6" fillId="0" borderId="16" xfId="0" applyFont="1" applyFill="1" applyBorder="1" applyAlignment="1"/>
    <xf numFmtId="2" fontId="6" fillId="0" borderId="16" xfId="0" applyNumberFormat="1" applyFont="1" applyFill="1" applyBorder="1" applyAlignment="1">
      <alignment horizontal="center"/>
    </xf>
    <xf numFmtId="2" fontId="6" fillId="0" borderId="17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vertical="top" wrapText="1"/>
    </xf>
    <xf numFmtId="2" fontId="5" fillId="0" borderId="17" xfId="0" applyNumberFormat="1" applyFont="1" applyFill="1" applyBorder="1" applyAlignment="1">
      <alignment horizontal="center" vertical="center"/>
    </xf>
    <xf numFmtId="2" fontId="6" fillId="0" borderId="49" xfId="0" applyNumberFormat="1" applyFont="1" applyFill="1" applyBorder="1" applyAlignment="1">
      <alignment horizontal="center" vertical="center"/>
    </xf>
    <xf numFmtId="2" fontId="6" fillId="0" borderId="42" xfId="0" applyNumberFormat="1" applyFont="1" applyFill="1" applyBorder="1" applyAlignment="1">
      <alignment horizontal="center" vertical="center"/>
    </xf>
    <xf numFmtId="2" fontId="6" fillId="0" borderId="43" xfId="0" applyNumberFormat="1" applyFont="1" applyFill="1" applyBorder="1" applyAlignment="1">
      <alignment horizontal="center" vertical="center"/>
    </xf>
    <xf numFmtId="2" fontId="5" fillId="0" borderId="5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6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/>
    </xf>
    <xf numFmtId="2" fontId="5" fillId="0" borderId="60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3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/>
    <xf numFmtId="0" fontId="1" fillId="0" borderId="10" xfId="0" applyFont="1" applyFill="1" applyBorder="1"/>
    <xf numFmtId="2" fontId="6" fillId="0" borderId="1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wrapText="1"/>
    </xf>
    <xf numFmtId="1" fontId="5" fillId="0" borderId="10" xfId="0" applyNumberFormat="1" applyFont="1" applyFill="1" applyBorder="1" applyAlignment="1">
      <alignment horizontal="center" vertical="center"/>
    </xf>
    <xf numFmtId="2" fontId="6" fillId="0" borderId="53" xfId="0" applyNumberFormat="1" applyFont="1" applyFill="1" applyBorder="1" applyAlignment="1">
      <alignment horizontal="center"/>
    </xf>
    <xf numFmtId="2" fontId="6" fillId="0" borderId="49" xfId="0" applyNumberFormat="1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center" wrapText="1"/>
    </xf>
    <xf numFmtId="2" fontId="6" fillId="0" borderId="26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2" xfId="0" applyFont="1" applyFill="1" applyBorder="1"/>
    <xf numFmtId="0" fontId="1" fillId="2" borderId="2" xfId="0" applyFont="1" applyFill="1" applyBorder="1"/>
    <xf numFmtId="2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17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" fontId="6" fillId="2" borderId="49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1" fontId="5" fillId="2" borderId="5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2" xfId="0" applyFont="1" applyFill="1" applyBorder="1"/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wrapText="1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wrapText="1"/>
    </xf>
    <xf numFmtId="0" fontId="5" fillId="2" borderId="16" xfId="0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2" fontId="5" fillId="2" borderId="5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top" wrapText="1"/>
    </xf>
    <xf numFmtId="2" fontId="8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wrapText="1"/>
    </xf>
    <xf numFmtId="164" fontId="8" fillId="2" borderId="2" xfId="0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 vertical="center"/>
    </xf>
    <xf numFmtId="2" fontId="6" fillId="2" borderId="26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1" fillId="2" borderId="10" xfId="0" applyFont="1" applyFill="1" applyBorder="1"/>
    <xf numFmtId="2" fontId="6" fillId="2" borderId="23" xfId="0" applyNumberFormat="1" applyFont="1" applyFill="1" applyBorder="1" applyAlignment="1">
      <alignment horizontal="center" vertical="center"/>
    </xf>
    <xf numFmtId="2" fontId="6" fillId="2" borderId="24" xfId="0" applyNumberFormat="1" applyFont="1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top"/>
    </xf>
    <xf numFmtId="2" fontId="5" fillId="2" borderId="7" xfId="0" applyNumberFormat="1" applyFont="1" applyFill="1" applyBorder="1" applyAlignment="1">
      <alignment horizontal="center" vertical="center"/>
    </xf>
    <xf numFmtId="2" fontId="5" fillId="2" borderId="61" xfId="0" applyNumberFormat="1" applyFont="1" applyFill="1" applyBorder="1" applyAlignment="1">
      <alignment horizontal="center" vertical="center"/>
    </xf>
    <xf numFmtId="2" fontId="5" fillId="2" borderId="60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center" vertical="center"/>
    </xf>
    <xf numFmtId="2" fontId="6" fillId="2" borderId="53" xfId="0" applyNumberFormat="1" applyFont="1" applyFill="1" applyBorder="1" applyAlignment="1">
      <alignment horizontal="center"/>
    </xf>
    <xf numFmtId="2" fontId="6" fillId="2" borderId="49" xfId="0" applyNumberFormat="1" applyFont="1" applyFill="1" applyBorder="1" applyAlignment="1">
      <alignment horizontal="center"/>
    </xf>
    <xf numFmtId="2" fontId="6" fillId="2" borderId="65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top" wrapText="1"/>
    </xf>
    <xf numFmtId="2" fontId="6" fillId="2" borderId="22" xfId="0" applyNumberFormat="1" applyFont="1" applyFill="1" applyBorder="1"/>
    <xf numFmtId="2" fontId="6" fillId="2" borderId="23" xfId="0" applyNumberFormat="1" applyFont="1" applyFill="1" applyBorder="1"/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2" fontId="8" fillId="2" borderId="0" xfId="0" applyNumberFormat="1" applyFont="1" applyFill="1" applyAlignment="1">
      <alignment horizontal="center"/>
    </xf>
    <xf numFmtId="2" fontId="5" fillId="2" borderId="2" xfId="0" applyNumberFormat="1" applyFont="1" applyFill="1" applyBorder="1"/>
    <xf numFmtId="164" fontId="8" fillId="2" borderId="2" xfId="0" applyNumberFormat="1" applyFont="1" applyFill="1" applyBorder="1" applyAlignment="1">
      <alignment vertical="center"/>
    </xf>
    <xf numFmtId="164" fontId="8" fillId="2" borderId="14" xfId="0" applyNumberFormat="1" applyFont="1" applyFill="1" applyBorder="1" applyAlignment="1">
      <alignment vertical="center"/>
    </xf>
    <xf numFmtId="2" fontId="6" fillId="2" borderId="22" xfId="0" applyNumberFormat="1" applyFont="1" applyFill="1" applyBorder="1" applyAlignment="1">
      <alignment vertical="center"/>
    </xf>
    <xf numFmtId="0" fontId="6" fillId="2" borderId="3" xfId="0" applyFont="1" applyFill="1" applyBorder="1" applyAlignment="1"/>
    <xf numFmtId="0" fontId="6" fillId="2" borderId="16" xfId="0" applyFont="1" applyFill="1" applyBorder="1" applyAlignment="1"/>
    <xf numFmtId="2" fontId="6" fillId="2" borderId="16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42" xfId="0" applyNumberFormat="1" applyFont="1" applyFill="1" applyBorder="1" applyAlignment="1">
      <alignment horizontal="center" vertical="center"/>
    </xf>
    <xf numFmtId="2" fontId="6" fillId="2" borderId="43" xfId="0" applyNumberFormat="1" applyFont="1" applyFill="1" applyBorder="1" applyAlignment="1">
      <alignment horizontal="center" vertical="center"/>
    </xf>
    <xf numFmtId="2" fontId="8" fillId="2" borderId="39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1" fontId="5" fillId="2" borderId="16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 vertical="center"/>
    </xf>
    <xf numFmtId="2" fontId="8" fillId="2" borderId="41" xfId="0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2" fontId="5" fillId="2" borderId="5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2" fontId="5" fillId="2" borderId="39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2" fontId="6" fillId="2" borderId="54" xfId="0" applyNumberFormat="1" applyFont="1" applyFill="1" applyBorder="1" applyAlignment="1">
      <alignment horizontal="center"/>
    </xf>
    <xf numFmtId="2" fontId="8" fillId="0" borderId="29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29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/>
    </xf>
    <xf numFmtId="2" fontId="5" fillId="0" borderId="51" xfId="0" applyNumberFormat="1" applyFont="1" applyFill="1" applyBorder="1" applyAlignment="1">
      <alignment horizontal="center" vertical="center"/>
    </xf>
    <xf numFmtId="2" fontId="8" fillId="0" borderId="6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/>
    </xf>
    <xf numFmtId="2" fontId="5" fillId="2" borderId="2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8" fillId="2" borderId="6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2" fontId="10" fillId="0" borderId="23" xfId="0" applyNumberFormat="1" applyFont="1" applyFill="1" applyBorder="1" applyAlignment="1">
      <alignment horizontal="center" vertical="center"/>
    </xf>
    <xf numFmtId="2" fontId="10" fillId="0" borderId="24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/>
    </xf>
    <xf numFmtId="2" fontId="6" fillId="2" borderId="24" xfId="0" applyNumberFormat="1" applyFont="1" applyFill="1" applyBorder="1" applyAlignment="1">
      <alignment horizontal="center"/>
    </xf>
    <xf numFmtId="0" fontId="0" fillId="2" borderId="0" xfId="0" applyFill="1"/>
    <xf numFmtId="2" fontId="6" fillId="2" borderId="58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2" fontId="5" fillId="0" borderId="47" xfId="0" applyNumberFormat="1" applyFont="1" applyFill="1" applyBorder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vertical="center"/>
    </xf>
    <xf numFmtId="2" fontId="10" fillId="2" borderId="24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0" fontId="8" fillId="2" borderId="15" xfId="0" applyFont="1" applyFill="1" applyBorder="1"/>
    <xf numFmtId="2" fontId="5" fillId="0" borderId="2" xfId="0" applyNumberFormat="1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8" fillId="0" borderId="29" xfId="0" applyNumberFormat="1" applyFont="1" applyFill="1" applyBorder="1" applyAlignment="1">
      <alignment horizontal="center" vertical="center"/>
    </xf>
    <xf numFmtId="2" fontId="8" fillId="0" borderId="3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2" fontId="8" fillId="0" borderId="14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2" fontId="8" fillId="0" borderId="20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2" fontId="8" fillId="0" borderId="38" xfId="0" applyNumberFormat="1" applyFont="1" applyFill="1" applyBorder="1" applyAlignment="1">
      <alignment horizontal="center" vertical="center"/>
    </xf>
    <xf numFmtId="2" fontId="8" fillId="0" borderId="5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2" fontId="5" fillId="0" borderId="29" xfId="0" applyNumberFormat="1" applyFont="1" applyFill="1" applyBorder="1" applyAlignment="1">
      <alignment horizontal="center" vertical="center"/>
    </xf>
    <xf numFmtId="2" fontId="5" fillId="0" borderId="31" xfId="0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42" xfId="0" applyNumberFormat="1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/>
    </xf>
    <xf numFmtId="2" fontId="5" fillId="0" borderId="27" xfId="0" applyNumberFormat="1" applyFont="1" applyFill="1" applyBorder="1" applyAlignment="1">
      <alignment horizontal="center" vertical="center"/>
    </xf>
    <xf numFmtId="2" fontId="5" fillId="0" borderId="5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 wrapText="1"/>
    </xf>
    <xf numFmtId="2" fontId="6" fillId="0" borderId="42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8" fillId="0" borderId="8" xfId="0" applyNumberFormat="1" applyFont="1" applyFill="1" applyBorder="1" applyAlignment="1">
      <alignment horizontal="center" vertical="center"/>
    </xf>
    <xf numFmtId="2" fontId="8" fillId="0" borderId="62" xfId="0" applyNumberFormat="1" applyFont="1" applyFill="1" applyBorder="1" applyAlignment="1">
      <alignment horizontal="center" vertical="center"/>
    </xf>
    <xf numFmtId="2" fontId="8" fillId="0" borderId="63" xfId="0" applyNumberFormat="1" applyFont="1" applyFill="1" applyBorder="1" applyAlignment="1">
      <alignment horizontal="center" vertical="center"/>
    </xf>
    <xf numFmtId="2" fontId="8" fillId="0" borderId="40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165" fontId="6" fillId="0" borderId="55" xfId="0" applyNumberFormat="1" applyFont="1" applyFill="1" applyBorder="1" applyAlignment="1">
      <alignment horizontal="center" vertical="center" wrapText="1"/>
    </xf>
    <xf numFmtId="165" fontId="6" fillId="0" borderId="56" xfId="0" applyNumberFormat="1" applyFont="1" applyFill="1" applyBorder="1" applyAlignment="1">
      <alignment horizontal="center" vertical="center" wrapText="1"/>
    </xf>
    <xf numFmtId="165" fontId="6" fillId="0" borderId="57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2" fontId="8" fillId="2" borderId="38" xfId="0" applyNumberFormat="1" applyFont="1" applyFill="1" applyBorder="1" applyAlignment="1">
      <alignment horizontal="center" vertical="center"/>
    </xf>
    <xf numFmtId="2" fontId="8" fillId="2" borderId="50" xfId="0" applyNumberFormat="1" applyFont="1" applyFill="1" applyBorder="1" applyAlignment="1">
      <alignment horizontal="center" vertical="center"/>
    </xf>
    <xf numFmtId="2" fontId="8" fillId="2" borderId="31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29" xfId="0" applyNumberFormat="1" applyFont="1" applyFill="1" applyBorder="1" applyAlignment="1">
      <alignment horizontal="center" vertical="center"/>
    </xf>
    <xf numFmtId="2" fontId="5" fillId="2" borderId="31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/>
    </xf>
    <xf numFmtId="2" fontId="8" fillId="2" borderId="20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2" fontId="8" fillId="2" borderId="29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2" fontId="8" fillId="2" borderId="62" xfId="0" applyNumberFormat="1" applyFont="1" applyFill="1" applyBorder="1" applyAlignment="1">
      <alignment horizontal="center" vertical="center"/>
    </xf>
    <xf numFmtId="2" fontId="8" fillId="2" borderId="63" xfId="0" applyNumberFormat="1" applyFont="1" applyFill="1" applyBorder="1" applyAlignment="1">
      <alignment horizontal="center" vertical="center"/>
    </xf>
    <xf numFmtId="2" fontId="8" fillId="2" borderId="40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4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59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5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/>
    </xf>
    <xf numFmtId="164" fontId="8" fillId="2" borderId="20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42" xfId="0" applyNumberFormat="1" applyFont="1" applyFill="1" applyBorder="1" applyAlignment="1">
      <alignment horizontal="center" vertical="center"/>
    </xf>
    <xf numFmtId="2" fontId="8" fillId="2" borderId="42" xfId="0" applyNumberFormat="1" applyFont="1" applyFill="1" applyBorder="1" applyAlignment="1">
      <alignment horizontal="center" vertical="center"/>
    </xf>
    <xf numFmtId="2" fontId="8" fillId="2" borderId="43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165" fontId="6" fillId="2" borderId="55" xfId="0" applyNumberFormat="1" applyFont="1" applyFill="1" applyBorder="1" applyAlignment="1">
      <alignment horizontal="center" vertical="center" wrapText="1"/>
    </xf>
    <xf numFmtId="165" fontId="6" fillId="2" borderId="56" xfId="0" applyNumberFormat="1" applyFont="1" applyFill="1" applyBorder="1" applyAlignment="1">
      <alignment horizontal="center" vertical="center" wrapText="1"/>
    </xf>
    <xf numFmtId="165" fontId="6" fillId="2" borderId="57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49" fontId="5" fillId="2" borderId="42" xfId="0" applyNumberFormat="1" applyFont="1" applyFill="1" applyBorder="1" applyAlignment="1">
      <alignment horizontal="center" vertical="center"/>
    </xf>
    <xf numFmtId="2" fontId="5" fillId="2" borderId="42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2" borderId="42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2" fontId="5" fillId="2" borderId="47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5" fillId="2" borderId="5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0"/>
  <sheetViews>
    <sheetView view="pageBreakPreview" topLeftCell="A102" zoomScale="98" zoomScaleNormal="98" zoomScaleSheetLayoutView="98" workbookViewId="0">
      <selection activeCell="F115" sqref="F115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customWidth="1" outlineLevel="1"/>
    <col min="15" max="16" width="9.140625" customWidth="1" outlineLevel="1"/>
    <col min="17" max="17" width="7.7109375" customWidth="1" outlineLevel="1"/>
    <col min="18" max="19" width="9.140625" customWidth="1" outlineLevel="1"/>
    <col min="20" max="20" width="7.7109375" customWidth="1" outlineLevel="1"/>
    <col min="21" max="21" width="9.28515625" customWidth="1" outlineLevel="1"/>
    <col min="22" max="22" width="9.7109375" customWidth="1" outlineLevel="1"/>
  </cols>
  <sheetData>
    <row r="1" spans="1:22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</row>
    <row r="2" spans="1:22" x14ac:dyDescent="0.25"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14"/>
      <c r="R2" s="13"/>
      <c r="S2" s="13"/>
      <c r="T2" s="13"/>
      <c r="U2" s="13"/>
      <c r="V2" s="13"/>
    </row>
    <row r="3" spans="1:22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3"/>
      <c r="S3" s="13"/>
      <c r="T3" s="13"/>
      <c r="U3" s="13"/>
      <c r="V3" s="13"/>
    </row>
    <row r="4" spans="1:22" x14ac:dyDescent="0.25">
      <c r="B4" s="16" t="s">
        <v>28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3"/>
      <c r="S4" s="13"/>
      <c r="T4" s="13"/>
      <c r="U4" s="13"/>
      <c r="V4" s="13"/>
    </row>
    <row r="5" spans="1:22" ht="15.75" thickBot="1" x14ac:dyDescent="0.3"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3"/>
      <c r="S5" s="13"/>
      <c r="T5" s="13"/>
      <c r="U5" s="13"/>
      <c r="V5" s="13"/>
    </row>
    <row r="6" spans="1:22" ht="27.75" customHeight="1" x14ac:dyDescent="0.25">
      <c r="B6" s="338" t="s">
        <v>0</v>
      </c>
      <c r="C6" s="340" t="s">
        <v>1</v>
      </c>
      <c r="D6" s="340"/>
      <c r="E6" s="340"/>
      <c r="F6" s="340" t="s">
        <v>2</v>
      </c>
      <c r="G6" s="342" t="s">
        <v>3</v>
      </c>
      <c r="H6" s="340" t="s">
        <v>4</v>
      </c>
      <c r="I6" s="340"/>
      <c r="J6" s="340"/>
      <c r="K6" s="340" t="s">
        <v>5</v>
      </c>
      <c r="L6" s="340"/>
      <c r="M6" s="340"/>
      <c r="N6" s="340" t="s">
        <v>107</v>
      </c>
      <c r="O6" s="340"/>
      <c r="P6" s="340"/>
      <c r="Q6" s="313" t="s">
        <v>6</v>
      </c>
      <c r="R6" s="313"/>
      <c r="S6" s="314"/>
      <c r="T6" s="315" t="s">
        <v>108</v>
      </c>
      <c r="U6" s="315"/>
      <c r="V6" s="316"/>
    </row>
    <row r="7" spans="1:22" ht="29.25" thickBot="1" x14ac:dyDescent="0.3">
      <c r="B7" s="339"/>
      <c r="C7" s="230" t="s">
        <v>13</v>
      </c>
      <c r="D7" s="230" t="s">
        <v>7</v>
      </c>
      <c r="E7" s="230" t="s">
        <v>8</v>
      </c>
      <c r="F7" s="341"/>
      <c r="G7" s="343"/>
      <c r="H7" s="230" t="s">
        <v>13</v>
      </c>
      <c r="I7" s="230" t="s">
        <v>7</v>
      </c>
      <c r="J7" s="230" t="s">
        <v>8</v>
      </c>
      <c r="K7" s="230" t="s">
        <v>13</v>
      </c>
      <c r="L7" s="230" t="s">
        <v>7</v>
      </c>
      <c r="M7" s="230" t="s">
        <v>8</v>
      </c>
      <c r="N7" s="230" t="s">
        <v>13</v>
      </c>
      <c r="O7" s="230" t="s">
        <v>7</v>
      </c>
      <c r="P7" s="11" t="s">
        <v>8</v>
      </c>
      <c r="Q7" s="230" t="s">
        <v>13</v>
      </c>
      <c r="R7" s="230" t="s">
        <v>7</v>
      </c>
      <c r="S7" s="11" t="s">
        <v>8</v>
      </c>
      <c r="T7" s="230" t="s">
        <v>13</v>
      </c>
      <c r="U7" s="230" t="s">
        <v>7</v>
      </c>
      <c r="V7" s="11" t="s">
        <v>8</v>
      </c>
    </row>
    <row r="8" spans="1:22" ht="15.75" thickBot="1" x14ac:dyDescent="0.3">
      <c r="B8" s="317" t="s">
        <v>17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9"/>
    </row>
    <row r="9" spans="1:22" ht="18.75" customHeight="1" thickBot="1" x14ac:dyDescent="0.3">
      <c r="B9" s="310" t="s">
        <v>9</v>
      </c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2"/>
    </row>
    <row r="10" spans="1:22" ht="18.75" customHeight="1" x14ac:dyDescent="0.25">
      <c r="B10" s="344" t="s">
        <v>64</v>
      </c>
      <c r="C10" s="347" t="s">
        <v>24</v>
      </c>
      <c r="D10" s="347" t="s">
        <v>25</v>
      </c>
      <c r="E10" s="347" t="s">
        <v>26</v>
      </c>
      <c r="F10" s="166" t="s">
        <v>10</v>
      </c>
      <c r="G10" s="281">
        <v>219</v>
      </c>
      <c r="H10" s="282">
        <v>70</v>
      </c>
      <c r="I10" s="36">
        <v>90</v>
      </c>
      <c r="J10" s="36">
        <v>115</v>
      </c>
      <c r="K10" s="36">
        <v>55</v>
      </c>
      <c r="L10" s="36">
        <v>66</v>
      </c>
      <c r="M10" s="36">
        <v>92</v>
      </c>
      <c r="N10" s="276">
        <f>H10*G10/1000</f>
        <v>15.33</v>
      </c>
      <c r="O10" s="276">
        <f>I10*G10/1000</f>
        <v>19.71</v>
      </c>
      <c r="P10" s="79">
        <f>J10*G10/1000</f>
        <v>25.184999999999999</v>
      </c>
      <c r="Q10" s="286">
        <f>SUM(N10:N13)</f>
        <v>52.710999999999999</v>
      </c>
      <c r="R10" s="286">
        <f t="shared" ref="R10:S10" si="0">SUM(O10:O13)</f>
        <v>73.673000000000002</v>
      </c>
      <c r="S10" s="286">
        <f t="shared" si="0"/>
        <v>104.148</v>
      </c>
      <c r="T10" s="286">
        <f>Q10*1.5</f>
        <v>79.066499999999991</v>
      </c>
      <c r="U10" s="286">
        <f>R10*1.5</f>
        <v>110.5095</v>
      </c>
      <c r="V10" s="286">
        <f>S10*1.5</f>
        <v>156.22199999999998</v>
      </c>
    </row>
    <row r="11" spans="1:22" ht="18.75" customHeight="1" x14ac:dyDescent="0.25">
      <c r="A11" s="17"/>
      <c r="B11" s="345"/>
      <c r="C11" s="348"/>
      <c r="D11" s="348"/>
      <c r="E11" s="348"/>
      <c r="F11" s="105" t="s">
        <v>79</v>
      </c>
      <c r="G11" s="279">
        <v>5000</v>
      </c>
      <c r="H11" s="280">
        <v>7</v>
      </c>
      <c r="I11" s="21">
        <v>10</v>
      </c>
      <c r="J11" s="21">
        <v>15</v>
      </c>
      <c r="K11" s="21">
        <v>7</v>
      </c>
      <c r="L11" s="21">
        <v>10</v>
      </c>
      <c r="M11" s="21">
        <v>15</v>
      </c>
      <c r="N11" s="275">
        <f t="shared" ref="N11:N13" si="1">H11*G11/1000</f>
        <v>35</v>
      </c>
      <c r="O11" s="275">
        <f t="shared" ref="O11:O13" si="2">I11*G11/1000</f>
        <v>50</v>
      </c>
      <c r="P11" s="275">
        <f t="shared" ref="P11:P13" si="3">J11*G11/1000</f>
        <v>75</v>
      </c>
      <c r="Q11" s="294"/>
      <c r="R11" s="294"/>
      <c r="S11" s="294"/>
      <c r="T11" s="294"/>
      <c r="U11" s="294"/>
      <c r="V11" s="294"/>
    </row>
    <row r="12" spans="1:22" ht="18.75" customHeight="1" x14ac:dyDescent="0.25">
      <c r="A12" s="283"/>
      <c r="B12" s="345"/>
      <c r="C12" s="348"/>
      <c r="D12" s="348"/>
      <c r="E12" s="348"/>
      <c r="F12" s="105" t="s">
        <v>12</v>
      </c>
      <c r="G12" s="279">
        <v>791</v>
      </c>
      <c r="H12" s="280">
        <v>3</v>
      </c>
      <c r="I12" s="277">
        <v>5</v>
      </c>
      <c r="J12" s="277">
        <v>5</v>
      </c>
      <c r="K12" s="277">
        <v>3</v>
      </c>
      <c r="L12" s="277">
        <v>5</v>
      </c>
      <c r="M12" s="277">
        <v>5</v>
      </c>
      <c r="N12" s="275">
        <f t="shared" si="1"/>
        <v>2.3730000000000002</v>
      </c>
      <c r="O12" s="275">
        <f t="shared" si="2"/>
        <v>3.9550000000000001</v>
      </c>
      <c r="P12" s="275">
        <f t="shared" si="3"/>
        <v>3.9550000000000001</v>
      </c>
      <c r="Q12" s="294"/>
      <c r="R12" s="294"/>
      <c r="S12" s="294"/>
      <c r="T12" s="294"/>
      <c r="U12" s="294"/>
      <c r="V12" s="294"/>
    </row>
    <row r="13" spans="1:22" ht="15" customHeight="1" x14ac:dyDescent="0.25">
      <c r="B13" s="346"/>
      <c r="C13" s="349"/>
      <c r="D13" s="349"/>
      <c r="E13" s="349"/>
      <c r="F13" s="106" t="s">
        <v>27</v>
      </c>
      <c r="G13" s="279">
        <v>80</v>
      </c>
      <c r="H13" s="280">
        <v>0.1</v>
      </c>
      <c r="I13" s="277">
        <v>0.1</v>
      </c>
      <c r="J13" s="277">
        <v>0.1</v>
      </c>
      <c r="K13" s="277">
        <v>0.1</v>
      </c>
      <c r="L13" s="277">
        <v>0.1</v>
      </c>
      <c r="M13" s="277">
        <v>0.1</v>
      </c>
      <c r="N13" s="275">
        <f t="shared" si="1"/>
        <v>8.0000000000000002E-3</v>
      </c>
      <c r="O13" s="275">
        <f t="shared" si="2"/>
        <v>8.0000000000000002E-3</v>
      </c>
      <c r="P13" s="275">
        <f t="shared" si="3"/>
        <v>8.0000000000000002E-3</v>
      </c>
      <c r="Q13" s="287"/>
      <c r="R13" s="287"/>
      <c r="S13" s="287"/>
      <c r="T13" s="287"/>
      <c r="U13" s="287"/>
      <c r="V13" s="287"/>
    </row>
    <row r="14" spans="1:22" ht="16.5" customHeight="1" x14ac:dyDescent="0.25">
      <c r="B14" s="308" t="s">
        <v>118</v>
      </c>
      <c r="C14" s="320" t="s">
        <v>45</v>
      </c>
      <c r="D14" s="320" t="s">
        <v>46</v>
      </c>
      <c r="E14" s="320" t="s">
        <v>47</v>
      </c>
      <c r="F14" s="18" t="s">
        <v>52</v>
      </c>
      <c r="G14" s="217">
        <v>1800</v>
      </c>
      <c r="H14" s="19">
        <v>85</v>
      </c>
      <c r="I14" s="19">
        <v>98</v>
      </c>
      <c r="J14" s="19">
        <v>105</v>
      </c>
      <c r="K14" s="19">
        <v>79</v>
      </c>
      <c r="L14" s="19">
        <v>83</v>
      </c>
      <c r="M14" s="19">
        <v>99</v>
      </c>
      <c r="N14" s="217">
        <f t="shared" ref="N14:N23" si="4">H14*G14/1000</f>
        <v>153</v>
      </c>
      <c r="O14" s="217">
        <f t="shared" ref="O14:O23" si="5">I14*G14/1000</f>
        <v>176.4</v>
      </c>
      <c r="P14" s="217">
        <f t="shared" ref="P14:P23" si="6">J14*G14/1000</f>
        <v>189</v>
      </c>
      <c r="Q14" s="291">
        <f>SUM(N14:N19)</f>
        <v>195.441</v>
      </c>
      <c r="R14" s="291">
        <f t="shared" ref="R14:S14" si="7">SUM(O14:O19)</f>
        <v>223.49700000000001</v>
      </c>
      <c r="S14" s="291">
        <f t="shared" si="7"/>
        <v>243.18099999999998</v>
      </c>
      <c r="T14" s="286">
        <f>(Q14*1.5)</f>
        <v>293.16149999999999</v>
      </c>
      <c r="U14" s="286">
        <f>(R14*1.5)</f>
        <v>335.24549999999999</v>
      </c>
      <c r="V14" s="286">
        <f>(S14*1.5)</f>
        <v>364.77149999999995</v>
      </c>
    </row>
    <row r="15" spans="1:22" x14ac:dyDescent="0.25">
      <c r="B15" s="308"/>
      <c r="C15" s="320"/>
      <c r="D15" s="320"/>
      <c r="E15" s="320"/>
      <c r="F15" s="20" t="s">
        <v>51</v>
      </c>
      <c r="G15" s="220">
        <v>632</v>
      </c>
      <c r="H15" s="21">
        <v>45</v>
      </c>
      <c r="I15" s="21">
        <v>50</v>
      </c>
      <c r="J15" s="21">
        <v>55</v>
      </c>
      <c r="K15" s="21">
        <v>45</v>
      </c>
      <c r="L15" s="21">
        <v>50</v>
      </c>
      <c r="M15" s="21">
        <v>55</v>
      </c>
      <c r="N15" s="220">
        <f t="shared" si="4"/>
        <v>28.44</v>
      </c>
      <c r="O15" s="220">
        <f t="shared" si="5"/>
        <v>31.6</v>
      </c>
      <c r="P15" s="220">
        <f t="shared" si="6"/>
        <v>34.76</v>
      </c>
      <c r="Q15" s="291"/>
      <c r="R15" s="291"/>
      <c r="S15" s="291"/>
      <c r="T15" s="294"/>
      <c r="U15" s="294"/>
      <c r="V15" s="294"/>
    </row>
    <row r="16" spans="1:22" x14ac:dyDescent="0.25">
      <c r="B16" s="308"/>
      <c r="C16" s="320"/>
      <c r="D16" s="320"/>
      <c r="E16" s="320"/>
      <c r="F16" s="20" t="s">
        <v>12</v>
      </c>
      <c r="G16" s="220">
        <v>791</v>
      </c>
      <c r="H16" s="21">
        <v>5</v>
      </c>
      <c r="I16" s="21">
        <v>5</v>
      </c>
      <c r="J16" s="21">
        <v>7</v>
      </c>
      <c r="K16" s="21">
        <v>5</v>
      </c>
      <c r="L16" s="21">
        <v>45</v>
      </c>
      <c r="M16" s="21">
        <v>7</v>
      </c>
      <c r="N16" s="220">
        <f t="shared" si="4"/>
        <v>3.9550000000000001</v>
      </c>
      <c r="O16" s="220">
        <f t="shared" si="5"/>
        <v>3.9550000000000001</v>
      </c>
      <c r="P16" s="220">
        <f t="shared" si="6"/>
        <v>5.5369999999999999</v>
      </c>
      <c r="Q16" s="291"/>
      <c r="R16" s="291"/>
      <c r="S16" s="291"/>
      <c r="T16" s="294"/>
      <c r="U16" s="294"/>
      <c r="V16" s="294"/>
    </row>
    <row r="17" spans="2:22" x14ac:dyDescent="0.25">
      <c r="B17" s="308"/>
      <c r="C17" s="320"/>
      <c r="D17" s="320"/>
      <c r="E17" s="320"/>
      <c r="F17" s="20" t="s">
        <v>10</v>
      </c>
      <c r="G17" s="220">
        <v>219</v>
      </c>
      <c r="H17" s="21">
        <v>30</v>
      </c>
      <c r="I17" s="21">
        <v>34</v>
      </c>
      <c r="J17" s="21">
        <v>40</v>
      </c>
      <c r="K17" s="21">
        <v>26</v>
      </c>
      <c r="L17" s="21">
        <v>29</v>
      </c>
      <c r="M17" s="21">
        <v>33</v>
      </c>
      <c r="N17" s="220">
        <f t="shared" si="4"/>
        <v>6.57</v>
      </c>
      <c r="O17" s="220">
        <f t="shared" si="5"/>
        <v>7.4459999999999997</v>
      </c>
      <c r="P17" s="220">
        <f t="shared" si="6"/>
        <v>8.76</v>
      </c>
      <c r="Q17" s="291"/>
      <c r="R17" s="291"/>
      <c r="S17" s="291"/>
      <c r="T17" s="294"/>
      <c r="U17" s="294"/>
      <c r="V17" s="294"/>
    </row>
    <row r="18" spans="2:22" x14ac:dyDescent="0.25">
      <c r="B18" s="308"/>
      <c r="C18" s="320"/>
      <c r="D18" s="320"/>
      <c r="E18" s="320"/>
      <c r="F18" s="20" t="s">
        <v>11</v>
      </c>
      <c r="G18" s="220">
        <v>204</v>
      </c>
      <c r="H18" s="21">
        <v>17</v>
      </c>
      <c r="I18" s="21">
        <v>20</v>
      </c>
      <c r="J18" s="21">
        <v>25</v>
      </c>
      <c r="K18" s="21">
        <v>12</v>
      </c>
      <c r="L18" s="21">
        <v>17</v>
      </c>
      <c r="M18" s="21">
        <v>21</v>
      </c>
      <c r="N18" s="220">
        <f t="shared" si="4"/>
        <v>3.468</v>
      </c>
      <c r="O18" s="220">
        <f t="shared" si="5"/>
        <v>4.08</v>
      </c>
      <c r="P18" s="220">
        <f t="shared" si="6"/>
        <v>5.0999999999999996</v>
      </c>
      <c r="Q18" s="291"/>
      <c r="R18" s="291"/>
      <c r="S18" s="291"/>
      <c r="T18" s="294"/>
      <c r="U18" s="294"/>
      <c r="V18" s="294"/>
    </row>
    <row r="19" spans="2:22" ht="15.75" x14ac:dyDescent="0.25">
      <c r="B19" s="309"/>
      <c r="C19" s="321"/>
      <c r="D19" s="321"/>
      <c r="E19" s="321"/>
      <c r="F19" s="22" t="s">
        <v>27</v>
      </c>
      <c r="G19" s="220">
        <v>80</v>
      </c>
      <c r="H19" s="23">
        <v>0.1</v>
      </c>
      <c r="I19" s="23">
        <v>0.2</v>
      </c>
      <c r="J19" s="23">
        <v>0.3</v>
      </c>
      <c r="K19" s="23">
        <v>0.1</v>
      </c>
      <c r="L19" s="23">
        <v>0.2</v>
      </c>
      <c r="M19" s="23">
        <v>0.3</v>
      </c>
      <c r="N19" s="220">
        <f t="shared" si="4"/>
        <v>8.0000000000000002E-3</v>
      </c>
      <c r="O19" s="220">
        <f t="shared" si="5"/>
        <v>1.6E-2</v>
      </c>
      <c r="P19" s="220">
        <f t="shared" si="6"/>
        <v>2.4E-2</v>
      </c>
      <c r="Q19" s="291"/>
      <c r="R19" s="291"/>
      <c r="S19" s="291"/>
      <c r="T19" s="287"/>
      <c r="U19" s="287"/>
      <c r="V19" s="287"/>
    </row>
    <row r="20" spans="2:22" ht="15.75" x14ac:dyDescent="0.25">
      <c r="B20" s="300" t="s">
        <v>66</v>
      </c>
      <c r="C20" s="322" t="s">
        <v>45</v>
      </c>
      <c r="D20" s="322" t="s">
        <v>45</v>
      </c>
      <c r="E20" s="322" t="s">
        <v>45</v>
      </c>
      <c r="F20" s="22" t="s">
        <v>67</v>
      </c>
      <c r="G20" s="220">
        <v>5000</v>
      </c>
      <c r="H20" s="23">
        <v>0.1</v>
      </c>
      <c r="I20" s="23">
        <v>0.1</v>
      </c>
      <c r="J20" s="23">
        <v>0.1</v>
      </c>
      <c r="K20" s="21">
        <v>50</v>
      </c>
      <c r="L20" s="21">
        <v>50</v>
      </c>
      <c r="M20" s="21">
        <v>50</v>
      </c>
      <c r="N20" s="220">
        <f t="shared" si="4"/>
        <v>0.5</v>
      </c>
      <c r="O20" s="220">
        <f t="shared" si="5"/>
        <v>0.5</v>
      </c>
      <c r="P20" s="220">
        <f t="shared" si="6"/>
        <v>0.5</v>
      </c>
      <c r="Q20" s="291">
        <f>SUM(N20:N21)</f>
        <v>1.7749999999999999</v>
      </c>
      <c r="R20" s="291">
        <f t="shared" ref="R20:S20" si="8">SUM(O20:O21)</f>
        <v>1.7749999999999999</v>
      </c>
      <c r="S20" s="291">
        <f t="shared" si="8"/>
        <v>1.7749999999999999</v>
      </c>
      <c r="T20" s="286">
        <f>(Q20*1.5)</f>
        <v>2.6624999999999996</v>
      </c>
      <c r="U20" s="286">
        <f>(R20*1.5)</f>
        <v>2.6624999999999996</v>
      </c>
      <c r="V20" s="286">
        <f>(S20*1.5)</f>
        <v>2.6624999999999996</v>
      </c>
    </row>
    <row r="21" spans="2:22" ht="15.75" x14ac:dyDescent="0.25">
      <c r="B21" s="300"/>
      <c r="C21" s="322"/>
      <c r="D21" s="322"/>
      <c r="E21" s="322"/>
      <c r="F21" s="22" t="s">
        <v>31</v>
      </c>
      <c r="G21" s="220">
        <v>425</v>
      </c>
      <c r="H21" s="21">
        <v>3</v>
      </c>
      <c r="I21" s="21">
        <v>3</v>
      </c>
      <c r="J21" s="21">
        <v>3</v>
      </c>
      <c r="K21" s="21">
        <v>3</v>
      </c>
      <c r="L21" s="21">
        <v>3</v>
      </c>
      <c r="M21" s="21">
        <v>3</v>
      </c>
      <c r="N21" s="220">
        <f t="shared" si="4"/>
        <v>1.2749999999999999</v>
      </c>
      <c r="O21" s="220">
        <f t="shared" si="5"/>
        <v>1.2749999999999999</v>
      </c>
      <c r="P21" s="220">
        <f t="shared" si="6"/>
        <v>1.2749999999999999</v>
      </c>
      <c r="Q21" s="291"/>
      <c r="R21" s="291"/>
      <c r="S21" s="291"/>
      <c r="T21" s="287"/>
      <c r="U21" s="287"/>
      <c r="V21" s="287"/>
    </row>
    <row r="22" spans="2:22" ht="15.75" x14ac:dyDescent="0.25">
      <c r="B22" s="24" t="s">
        <v>65</v>
      </c>
      <c r="C22" s="25">
        <v>120</v>
      </c>
      <c r="D22" s="25">
        <v>120</v>
      </c>
      <c r="E22" s="25">
        <v>120</v>
      </c>
      <c r="F22" s="22" t="s">
        <v>50</v>
      </c>
      <c r="G22" s="220">
        <v>751</v>
      </c>
      <c r="H22" s="113">
        <v>150</v>
      </c>
      <c r="I22" s="113">
        <v>150</v>
      </c>
      <c r="J22" s="113">
        <v>150</v>
      </c>
      <c r="K22" s="21">
        <v>120</v>
      </c>
      <c r="L22" s="21">
        <v>120</v>
      </c>
      <c r="M22" s="21">
        <v>120</v>
      </c>
      <c r="N22" s="220">
        <f t="shared" si="4"/>
        <v>112.65</v>
      </c>
      <c r="O22" s="220">
        <f t="shared" si="5"/>
        <v>112.65</v>
      </c>
      <c r="P22" s="26">
        <f t="shared" si="6"/>
        <v>112.65</v>
      </c>
      <c r="Q22" s="220">
        <f>SUM(N22)</f>
        <v>112.65</v>
      </c>
      <c r="R22" s="220">
        <f t="shared" ref="R22:S23" si="9">SUM(O22)</f>
        <v>112.65</v>
      </c>
      <c r="S22" s="220">
        <f t="shared" si="9"/>
        <v>112.65</v>
      </c>
      <c r="T22" s="220">
        <f t="shared" ref="T22:V23" si="10">(Q22*1.5)</f>
        <v>168.97500000000002</v>
      </c>
      <c r="U22" s="220">
        <f t="shared" si="10"/>
        <v>168.97500000000002</v>
      </c>
      <c r="V22" s="220">
        <f t="shared" si="10"/>
        <v>168.97500000000002</v>
      </c>
    </row>
    <row r="23" spans="2:22" ht="30.75" thickBot="1" x14ac:dyDescent="0.3">
      <c r="B23" s="27" t="s">
        <v>109</v>
      </c>
      <c r="C23" s="43">
        <v>30</v>
      </c>
      <c r="D23" s="43">
        <v>50</v>
      </c>
      <c r="E23" s="43">
        <v>50</v>
      </c>
      <c r="F23" s="29" t="s">
        <v>109</v>
      </c>
      <c r="G23" s="30">
        <v>550</v>
      </c>
      <c r="H23" s="31">
        <v>30</v>
      </c>
      <c r="I23" s="31">
        <v>50</v>
      </c>
      <c r="J23" s="31">
        <v>50</v>
      </c>
      <c r="K23" s="31">
        <v>30</v>
      </c>
      <c r="L23" s="31">
        <v>50</v>
      </c>
      <c r="M23" s="31">
        <v>50</v>
      </c>
      <c r="N23" s="30">
        <f t="shared" si="4"/>
        <v>16.5</v>
      </c>
      <c r="O23" s="30">
        <f t="shared" si="5"/>
        <v>27.5</v>
      </c>
      <c r="P23" s="32">
        <f t="shared" si="6"/>
        <v>27.5</v>
      </c>
      <c r="Q23" s="216">
        <f>SUM(N23)</f>
        <v>16.5</v>
      </c>
      <c r="R23" s="216">
        <f t="shared" si="9"/>
        <v>27.5</v>
      </c>
      <c r="S23" s="216">
        <f t="shared" si="9"/>
        <v>27.5</v>
      </c>
      <c r="T23" s="220">
        <f t="shared" si="10"/>
        <v>24.75</v>
      </c>
      <c r="U23" s="220">
        <f t="shared" si="10"/>
        <v>41.25</v>
      </c>
      <c r="V23" s="220">
        <f t="shared" si="10"/>
        <v>41.25</v>
      </c>
    </row>
    <row r="24" spans="2:22" ht="15.75" thickBot="1" x14ac:dyDescent="0.3"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28"/>
      <c r="Q24" s="33">
        <f t="shared" ref="Q24:V24" si="11">SUM(Q10:Q23)</f>
        <v>379.077</v>
      </c>
      <c r="R24" s="34">
        <f t="shared" si="11"/>
        <v>439.09500000000003</v>
      </c>
      <c r="S24" s="34">
        <f t="shared" si="11"/>
        <v>489.25399999999991</v>
      </c>
      <c r="T24" s="257">
        <f t="shared" si="11"/>
        <v>568.6155</v>
      </c>
      <c r="U24" s="257">
        <f t="shared" si="11"/>
        <v>658.64250000000004</v>
      </c>
      <c r="V24" s="258">
        <f t="shared" si="11"/>
        <v>733.88099999999997</v>
      </c>
    </row>
    <row r="25" spans="2:22" ht="15.75" thickBot="1" x14ac:dyDescent="0.3">
      <c r="B25" s="310" t="s">
        <v>158</v>
      </c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2"/>
    </row>
    <row r="26" spans="2:22" ht="15.75" thickBot="1" x14ac:dyDescent="0.3">
      <c r="B26" s="305" t="s">
        <v>120</v>
      </c>
      <c r="C26" s="306">
        <v>60</v>
      </c>
      <c r="D26" s="306">
        <v>80</v>
      </c>
      <c r="E26" s="306">
        <v>100</v>
      </c>
      <c r="F26" s="35" t="s">
        <v>59</v>
      </c>
      <c r="G26" s="226">
        <v>212</v>
      </c>
      <c r="H26" s="36">
        <v>49</v>
      </c>
      <c r="I26" s="36">
        <v>63</v>
      </c>
      <c r="J26" s="36">
        <v>70</v>
      </c>
      <c r="K26" s="36">
        <v>35</v>
      </c>
      <c r="L26" s="36">
        <v>45</v>
      </c>
      <c r="M26" s="36">
        <v>50</v>
      </c>
      <c r="N26" s="226">
        <f t="shared" ref="N26:N44" si="12">H26*G26/1000</f>
        <v>10.388</v>
      </c>
      <c r="O26" s="226">
        <f t="shared" ref="O26:O44" si="13">I26*G26/1000</f>
        <v>13.356</v>
      </c>
      <c r="P26" s="226">
        <f t="shared" ref="P26:P44" si="14">J26*G26/1000</f>
        <v>14.84</v>
      </c>
      <c r="Q26" s="293">
        <f>SUM(N26:N30)</f>
        <v>33.930000000000007</v>
      </c>
      <c r="R26" s="293">
        <f t="shared" ref="R26:S26" si="15">SUM(O26:O30)</f>
        <v>43.113500000000002</v>
      </c>
      <c r="S26" s="293">
        <f t="shared" si="15"/>
        <v>47.902999999999999</v>
      </c>
      <c r="T26" s="295">
        <f>Q26*1.5</f>
        <v>50.89500000000001</v>
      </c>
      <c r="U26" s="295">
        <f>R26*1.5</f>
        <v>64.67025000000001</v>
      </c>
      <c r="V26" s="297">
        <f>S26*1.5</f>
        <v>71.854500000000002</v>
      </c>
    </row>
    <row r="27" spans="2:22" ht="15.75" thickBot="1" x14ac:dyDescent="0.3">
      <c r="B27" s="300"/>
      <c r="C27" s="299"/>
      <c r="D27" s="299"/>
      <c r="E27" s="299"/>
      <c r="F27" s="13" t="s">
        <v>34</v>
      </c>
      <c r="G27" s="259">
        <v>219</v>
      </c>
      <c r="H27" s="224">
        <v>21</v>
      </c>
      <c r="I27" s="224">
        <v>27</v>
      </c>
      <c r="J27" s="23">
        <v>30</v>
      </c>
      <c r="K27" s="224">
        <v>16</v>
      </c>
      <c r="L27" s="224">
        <v>21</v>
      </c>
      <c r="M27" s="23">
        <v>23</v>
      </c>
      <c r="N27" s="278">
        <f t="shared" si="12"/>
        <v>4.5990000000000002</v>
      </c>
      <c r="O27" s="278">
        <f t="shared" si="13"/>
        <v>5.9130000000000003</v>
      </c>
      <c r="P27" s="278">
        <f t="shared" si="14"/>
        <v>6.57</v>
      </c>
      <c r="Q27" s="294"/>
      <c r="R27" s="294"/>
      <c r="S27" s="294"/>
      <c r="T27" s="296"/>
      <c r="U27" s="296"/>
      <c r="V27" s="298"/>
    </row>
    <row r="28" spans="2:22" ht="15.75" thickBot="1" x14ac:dyDescent="0.3">
      <c r="B28" s="300"/>
      <c r="C28" s="299"/>
      <c r="D28" s="299"/>
      <c r="E28" s="299"/>
      <c r="F28" s="20" t="s">
        <v>36</v>
      </c>
      <c r="G28" s="220">
        <v>751</v>
      </c>
      <c r="H28" s="224">
        <v>21</v>
      </c>
      <c r="I28" s="224">
        <v>27</v>
      </c>
      <c r="J28" s="23">
        <v>30</v>
      </c>
      <c r="K28" s="224">
        <v>15</v>
      </c>
      <c r="L28" s="224">
        <v>19</v>
      </c>
      <c r="M28" s="23">
        <v>21</v>
      </c>
      <c r="N28" s="220">
        <f t="shared" si="12"/>
        <v>15.771000000000001</v>
      </c>
      <c r="O28" s="278">
        <f t="shared" si="13"/>
        <v>20.277000000000001</v>
      </c>
      <c r="P28" s="278">
        <f t="shared" si="14"/>
        <v>22.53</v>
      </c>
      <c r="Q28" s="294"/>
      <c r="R28" s="294"/>
      <c r="S28" s="294"/>
      <c r="T28" s="296"/>
      <c r="U28" s="296"/>
      <c r="V28" s="298"/>
    </row>
    <row r="29" spans="2:22" ht="15.75" thickBot="1" x14ac:dyDescent="0.3">
      <c r="B29" s="300"/>
      <c r="C29" s="299"/>
      <c r="D29" s="299"/>
      <c r="E29" s="299"/>
      <c r="F29" s="20" t="s">
        <v>12</v>
      </c>
      <c r="G29" s="220">
        <v>791</v>
      </c>
      <c r="H29" s="23">
        <v>4</v>
      </c>
      <c r="I29" s="23">
        <v>4.5</v>
      </c>
      <c r="J29" s="23">
        <v>5</v>
      </c>
      <c r="K29" s="23">
        <v>4</v>
      </c>
      <c r="L29" s="23">
        <v>4.5</v>
      </c>
      <c r="M29" s="23">
        <v>5</v>
      </c>
      <c r="N29" s="220">
        <f t="shared" si="12"/>
        <v>3.1640000000000001</v>
      </c>
      <c r="O29" s="278">
        <f t="shared" si="13"/>
        <v>3.5594999999999999</v>
      </c>
      <c r="P29" s="278">
        <f t="shared" si="14"/>
        <v>3.9550000000000001</v>
      </c>
      <c r="Q29" s="294"/>
      <c r="R29" s="294"/>
      <c r="S29" s="294"/>
      <c r="T29" s="296"/>
      <c r="U29" s="296"/>
      <c r="V29" s="298"/>
    </row>
    <row r="30" spans="2:22" ht="15.75" x14ac:dyDescent="0.25">
      <c r="B30" s="300"/>
      <c r="C30" s="299"/>
      <c r="D30" s="299"/>
      <c r="E30" s="299"/>
      <c r="F30" s="22" t="s">
        <v>27</v>
      </c>
      <c r="G30" s="220">
        <v>80</v>
      </c>
      <c r="H30" s="23">
        <v>0.1</v>
      </c>
      <c r="I30" s="23">
        <v>0.1</v>
      </c>
      <c r="J30" s="23">
        <v>0.1</v>
      </c>
      <c r="K30" s="23">
        <v>0.1</v>
      </c>
      <c r="L30" s="23">
        <v>0.1</v>
      </c>
      <c r="M30" s="23">
        <v>0.1</v>
      </c>
      <c r="N30" s="220">
        <f t="shared" si="12"/>
        <v>8.0000000000000002E-3</v>
      </c>
      <c r="O30" s="220">
        <f t="shared" si="13"/>
        <v>8.0000000000000002E-3</v>
      </c>
      <c r="P30" s="278">
        <f t="shared" si="14"/>
        <v>8.0000000000000002E-3</v>
      </c>
      <c r="Q30" s="287"/>
      <c r="R30" s="287"/>
      <c r="S30" s="287"/>
      <c r="T30" s="289"/>
      <c r="U30" s="289"/>
      <c r="V30" s="285"/>
    </row>
    <row r="31" spans="2:22" x14ac:dyDescent="0.25">
      <c r="B31" s="307" t="s">
        <v>121</v>
      </c>
      <c r="C31" s="299">
        <v>70</v>
      </c>
      <c r="D31" s="299">
        <v>90</v>
      </c>
      <c r="E31" s="299">
        <v>100</v>
      </c>
      <c r="F31" s="38" t="s">
        <v>152</v>
      </c>
      <c r="G31" s="220">
        <v>4500</v>
      </c>
      <c r="H31" s="21">
        <v>80</v>
      </c>
      <c r="I31" s="21">
        <v>90</v>
      </c>
      <c r="J31" s="21">
        <v>100</v>
      </c>
      <c r="K31" s="21">
        <v>75</v>
      </c>
      <c r="L31" s="21">
        <v>85</v>
      </c>
      <c r="M31" s="21">
        <v>90</v>
      </c>
      <c r="N31" s="220">
        <f t="shared" si="12"/>
        <v>360</v>
      </c>
      <c r="O31" s="220">
        <f t="shared" si="13"/>
        <v>405</v>
      </c>
      <c r="P31" s="220">
        <f t="shared" si="14"/>
        <v>450</v>
      </c>
      <c r="Q31" s="286">
        <f>SUM(N31:N36)</f>
        <v>368.59300000000002</v>
      </c>
      <c r="R31" s="286">
        <f t="shared" ref="R31:S31" si="16">SUM(O31:O36)</f>
        <v>417.53399999999999</v>
      </c>
      <c r="S31" s="286">
        <f t="shared" si="16"/>
        <v>464.42399999999998</v>
      </c>
      <c r="T31" s="288">
        <f>Q31*1.5</f>
        <v>552.8895</v>
      </c>
      <c r="U31" s="288">
        <f>R31*1.5</f>
        <v>626.30099999999993</v>
      </c>
      <c r="V31" s="284">
        <f>S31*1.5</f>
        <v>696.63599999999997</v>
      </c>
    </row>
    <row r="32" spans="2:22" x14ac:dyDescent="0.25">
      <c r="B32" s="308"/>
      <c r="C32" s="299"/>
      <c r="D32" s="299"/>
      <c r="E32" s="299"/>
      <c r="F32" s="20" t="s">
        <v>61</v>
      </c>
      <c r="G32" s="220">
        <v>426</v>
      </c>
      <c r="H32" s="224">
        <v>7</v>
      </c>
      <c r="I32" s="224">
        <v>12</v>
      </c>
      <c r="J32" s="23">
        <v>15</v>
      </c>
      <c r="K32" s="224">
        <v>7</v>
      </c>
      <c r="L32" s="224">
        <v>12</v>
      </c>
      <c r="M32" s="23">
        <v>15</v>
      </c>
      <c r="N32" s="220">
        <f t="shared" si="12"/>
        <v>2.9820000000000002</v>
      </c>
      <c r="O32" s="220">
        <f t="shared" si="13"/>
        <v>5.1120000000000001</v>
      </c>
      <c r="P32" s="220">
        <f t="shared" si="14"/>
        <v>6.39</v>
      </c>
      <c r="Q32" s="294"/>
      <c r="R32" s="294"/>
      <c r="S32" s="294"/>
      <c r="T32" s="296"/>
      <c r="U32" s="296"/>
      <c r="V32" s="298"/>
    </row>
    <row r="33" spans="2:22" x14ac:dyDescent="0.25">
      <c r="B33" s="308"/>
      <c r="C33" s="299"/>
      <c r="D33" s="299"/>
      <c r="E33" s="299"/>
      <c r="F33" s="20" t="s">
        <v>95</v>
      </c>
      <c r="G33" s="220">
        <v>517</v>
      </c>
      <c r="H33" s="224">
        <v>5</v>
      </c>
      <c r="I33" s="224">
        <v>5</v>
      </c>
      <c r="J33" s="23">
        <v>5</v>
      </c>
      <c r="K33" s="224">
        <v>5</v>
      </c>
      <c r="L33" s="224">
        <v>5</v>
      </c>
      <c r="M33" s="23">
        <v>5</v>
      </c>
      <c r="N33" s="220">
        <f t="shared" si="12"/>
        <v>2.585</v>
      </c>
      <c r="O33" s="220">
        <f t="shared" si="13"/>
        <v>2.585</v>
      </c>
      <c r="P33" s="220">
        <f t="shared" si="14"/>
        <v>2.585</v>
      </c>
      <c r="Q33" s="294"/>
      <c r="R33" s="294"/>
      <c r="S33" s="294"/>
      <c r="T33" s="296"/>
      <c r="U33" s="296"/>
      <c r="V33" s="298"/>
    </row>
    <row r="34" spans="2:22" x14ac:dyDescent="0.25">
      <c r="B34" s="308"/>
      <c r="C34" s="299"/>
      <c r="D34" s="299"/>
      <c r="E34" s="299"/>
      <c r="F34" s="39" t="s">
        <v>11</v>
      </c>
      <c r="G34" s="223">
        <v>204</v>
      </c>
      <c r="H34" s="224">
        <v>7</v>
      </c>
      <c r="I34" s="224">
        <v>12</v>
      </c>
      <c r="J34" s="21">
        <v>15</v>
      </c>
      <c r="K34" s="224">
        <v>5</v>
      </c>
      <c r="L34" s="224">
        <v>10</v>
      </c>
      <c r="M34" s="23">
        <v>12</v>
      </c>
      <c r="N34" s="220">
        <f t="shared" si="12"/>
        <v>1.4279999999999999</v>
      </c>
      <c r="O34" s="220">
        <f t="shared" si="13"/>
        <v>2.448</v>
      </c>
      <c r="P34" s="220">
        <f t="shared" si="14"/>
        <v>3.06</v>
      </c>
      <c r="Q34" s="294"/>
      <c r="R34" s="294"/>
      <c r="S34" s="294"/>
      <c r="T34" s="296"/>
      <c r="U34" s="296"/>
      <c r="V34" s="298"/>
    </row>
    <row r="35" spans="2:22" x14ac:dyDescent="0.25">
      <c r="B35" s="308"/>
      <c r="C35" s="299"/>
      <c r="D35" s="299"/>
      <c r="E35" s="299"/>
      <c r="F35" s="20" t="s">
        <v>12</v>
      </c>
      <c r="G35" s="220">
        <v>791</v>
      </c>
      <c r="H35" s="23">
        <v>2</v>
      </c>
      <c r="I35" s="23">
        <v>3</v>
      </c>
      <c r="J35" s="23">
        <v>3</v>
      </c>
      <c r="K35" s="23">
        <v>2</v>
      </c>
      <c r="L35" s="23">
        <v>3</v>
      </c>
      <c r="M35" s="23">
        <v>3</v>
      </c>
      <c r="N35" s="220">
        <f t="shared" si="12"/>
        <v>1.5820000000000001</v>
      </c>
      <c r="O35" s="220">
        <f t="shared" si="13"/>
        <v>2.3730000000000002</v>
      </c>
      <c r="P35" s="220">
        <f t="shared" si="14"/>
        <v>2.3730000000000002</v>
      </c>
      <c r="Q35" s="294"/>
      <c r="R35" s="294"/>
      <c r="S35" s="294"/>
      <c r="T35" s="296"/>
      <c r="U35" s="296"/>
      <c r="V35" s="298"/>
    </row>
    <row r="36" spans="2:22" ht="16.5" thickBot="1" x14ac:dyDescent="0.3">
      <c r="B36" s="309"/>
      <c r="C36" s="299"/>
      <c r="D36" s="299"/>
      <c r="E36" s="299"/>
      <c r="F36" s="22" t="s">
        <v>27</v>
      </c>
      <c r="G36" s="220">
        <v>80</v>
      </c>
      <c r="H36" s="23">
        <v>0.2</v>
      </c>
      <c r="I36" s="23">
        <v>0.2</v>
      </c>
      <c r="J36" s="23">
        <v>0.2</v>
      </c>
      <c r="K36" s="23">
        <v>0.2</v>
      </c>
      <c r="L36" s="23">
        <v>0.2</v>
      </c>
      <c r="M36" s="23">
        <v>0.2</v>
      </c>
      <c r="N36" s="220">
        <f t="shared" si="12"/>
        <v>1.6E-2</v>
      </c>
      <c r="O36" s="220">
        <f t="shared" si="13"/>
        <v>1.6E-2</v>
      </c>
      <c r="P36" s="220">
        <f t="shared" si="14"/>
        <v>1.6E-2</v>
      </c>
      <c r="Q36" s="287"/>
      <c r="R36" s="287"/>
      <c r="S36" s="287"/>
      <c r="T36" s="289"/>
      <c r="U36" s="289"/>
      <c r="V36" s="285"/>
    </row>
    <row r="37" spans="2:22" ht="15.75" x14ac:dyDescent="0.25">
      <c r="B37" s="300" t="s">
        <v>92</v>
      </c>
      <c r="C37" s="299">
        <v>20</v>
      </c>
      <c r="D37" s="299">
        <v>20</v>
      </c>
      <c r="E37" s="299">
        <v>20</v>
      </c>
      <c r="F37" s="22" t="s">
        <v>75</v>
      </c>
      <c r="G37" s="220">
        <v>2000</v>
      </c>
      <c r="H37" s="23">
        <v>10</v>
      </c>
      <c r="I37" s="23">
        <v>10</v>
      </c>
      <c r="J37" s="23">
        <v>10</v>
      </c>
      <c r="K37" s="23">
        <v>10</v>
      </c>
      <c r="L37" s="23">
        <v>10</v>
      </c>
      <c r="M37" s="23">
        <v>10</v>
      </c>
      <c r="N37" s="220">
        <f t="shared" si="12"/>
        <v>20</v>
      </c>
      <c r="O37" s="220">
        <f t="shared" si="13"/>
        <v>20</v>
      </c>
      <c r="P37" s="220">
        <f t="shared" si="14"/>
        <v>20</v>
      </c>
      <c r="Q37" s="286">
        <f>SUM(N37:N39)</f>
        <v>29.244</v>
      </c>
      <c r="R37" s="286">
        <f t="shared" ref="R37" si="17">SUM(O37:O39)</f>
        <v>29.244</v>
      </c>
      <c r="S37" s="286">
        <f t="shared" ref="S37" si="18">SUM(P37:P39)</f>
        <v>29.244</v>
      </c>
      <c r="T37" s="350">
        <f>(Q37*1.5)</f>
        <v>43.866</v>
      </c>
      <c r="U37" s="350">
        <f>(R37*1.5)</f>
        <v>43.866</v>
      </c>
      <c r="V37" s="350">
        <f>(S37*1.5)</f>
        <v>43.866</v>
      </c>
    </row>
    <row r="38" spans="2:22" ht="15.75" x14ac:dyDescent="0.25">
      <c r="B38" s="300"/>
      <c r="C38" s="299"/>
      <c r="D38" s="299"/>
      <c r="E38" s="299"/>
      <c r="F38" s="22" t="s">
        <v>74</v>
      </c>
      <c r="G38" s="220">
        <v>222</v>
      </c>
      <c r="H38" s="23">
        <v>2</v>
      </c>
      <c r="I38" s="23">
        <v>2</v>
      </c>
      <c r="J38" s="23">
        <v>2</v>
      </c>
      <c r="K38" s="23">
        <v>2</v>
      </c>
      <c r="L38" s="23">
        <v>2</v>
      </c>
      <c r="M38" s="23">
        <v>2</v>
      </c>
      <c r="N38" s="220">
        <f t="shared" si="12"/>
        <v>0.44400000000000001</v>
      </c>
      <c r="O38" s="220">
        <f t="shared" si="13"/>
        <v>0.44400000000000001</v>
      </c>
      <c r="P38" s="220">
        <f t="shared" si="14"/>
        <v>0.44400000000000001</v>
      </c>
      <c r="Q38" s="294"/>
      <c r="R38" s="294"/>
      <c r="S38" s="294"/>
      <c r="T38" s="351"/>
      <c r="U38" s="351"/>
      <c r="V38" s="351"/>
    </row>
    <row r="39" spans="2:22" ht="16.5" thickBot="1" x14ac:dyDescent="0.3">
      <c r="B39" s="300"/>
      <c r="C39" s="299"/>
      <c r="D39" s="299"/>
      <c r="E39" s="299"/>
      <c r="F39" s="22" t="s">
        <v>14</v>
      </c>
      <c r="G39" s="220">
        <v>4400</v>
      </c>
      <c r="H39" s="23">
        <v>2</v>
      </c>
      <c r="I39" s="23">
        <v>2</v>
      </c>
      <c r="J39" s="23">
        <v>2</v>
      </c>
      <c r="K39" s="23">
        <v>2</v>
      </c>
      <c r="L39" s="23">
        <v>2</v>
      </c>
      <c r="M39" s="23">
        <v>2</v>
      </c>
      <c r="N39" s="220">
        <f t="shared" si="12"/>
        <v>8.8000000000000007</v>
      </c>
      <c r="O39" s="220">
        <f t="shared" si="13"/>
        <v>8.8000000000000007</v>
      </c>
      <c r="P39" s="220">
        <f t="shared" si="14"/>
        <v>8.8000000000000007</v>
      </c>
      <c r="Q39" s="287"/>
      <c r="R39" s="287"/>
      <c r="S39" s="287"/>
      <c r="T39" s="352"/>
      <c r="U39" s="352"/>
      <c r="V39" s="352"/>
    </row>
    <row r="40" spans="2:22" x14ac:dyDescent="0.25">
      <c r="B40" s="300" t="s">
        <v>93</v>
      </c>
      <c r="C40" s="299">
        <v>130</v>
      </c>
      <c r="D40" s="299">
        <v>150</v>
      </c>
      <c r="E40" s="299">
        <v>180</v>
      </c>
      <c r="F40" s="40" t="s">
        <v>77</v>
      </c>
      <c r="G40" s="220">
        <v>613</v>
      </c>
      <c r="H40" s="21">
        <v>45.5</v>
      </c>
      <c r="I40" s="21">
        <v>52.5</v>
      </c>
      <c r="J40" s="21">
        <v>63</v>
      </c>
      <c r="K40" s="21">
        <v>45.5</v>
      </c>
      <c r="L40" s="21">
        <v>52.5</v>
      </c>
      <c r="M40" s="21">
        <v>63</v>
      </c>
      <c r="N40" s="220">
        <f t="shared" si="12"/>
        <v>27.891500000000001</v>
      </c>
      <c r="O40" s="220">
        <f t="shared" si="13"/>
        <v>32.182499999999997</v>
      </c>
      <c r="P40" s="220">
        <f t="shared" si="14"/>
        <v>38.619</v>
      </c>
      <c r="Q40" s="286">
        <f>SUM(O40:O42)</f>
        <v>54.198499999999996</v>
      </c>
      <c r="R40" s="286">
        <f t="shared" ref="R40" si="19">SUM(P40:P42)</f>
        <v>60.643000000000001</v>
      </c>
      <c r="S40" s="286">
        <f>SUM(P40:P42)</f>
        <v>60.643000000000001</v>
      </c>
      <c r="T40" s="350">
        <f>(Q40*1.5)</f>
        <v>81.297749999999994</v>
      </c>
      <c r="U40" s="350">
        <f>(R40*1.5)</f>
        <v>90.964500000000001</v>
      </c>
      <c r="V40" s="350">
        <f>(S40*1.5)</f>
        <v>90.964500000000001</v>
      </c>
    </row>
    <row r="41" spans="2:22" ht="15.75" x14ac:dyDescent="0.25">
      <c r="B41" s="300"/>
      <c r="C41" s="299"/>
      <c r="D41" s="299"/>
      <c r="E41" s="299"/>
      <c r="F41" s="22" t="s">
        <v>27</v>
      </c>
      <c r="G41" s="220">
        <v>80</v>
      </c>
      <c r="H41" s="23">
        <v>0.1</v>
      </c>
      <c r="I41" s="23">
        <v>0.2</v>
      </c>
      <c r="J41" s="23">
        <v>0.3</v>
      </c>
      <c r="K41" s="23">
        <v>0.1</v>
      </c>
      <c r="L41" s="23">
        <v>0.2</v>
      </c>
      <c r="M41" s="23">
        <v>0.3</v>
      </c>
      <c r="N41" s="220">
        <f t="shared" si="12"/>
        <v>8.0000000000000002E-3</v>
      </c>
      <c r="O41" s="220">
        <f t="shared" si="13"/>
        <v>1.6E-2</v>
      </c>
      <c r="P41" s="220">
        <f t="shared" si="14"/>
        <v>2.4E-2</v>
      </c>
      <c r="Q41" s="294"/>
      <c r="R41" s="294"/>
      <c r="S41" s="294"/>
      <c r="T41" s="351"/>
      <c r="U41" s="351"/>
      <c r="V41" s="351"/>
    </row>
    <row r="42" spans="2:22" ht="15.75" thickBot="1" x14ac:dyDescent="0.3">
      <c r="B42" s="300"/>
      <c r="C42" s="299"/>
      <c r="D42" s="299"/>
      <c r="E42" s="299"/>
      <c r="F42" s="20" t="s">
        <v>14</v>
      </c>
      <c r="G42" s="220">
        <v>4400</v>
      </c>
      <c r="H42" s="21">
        <v>5</v>
      </c>
      <c r="I42" s="21">
        <v>5</v>
      </c>
      <c r="J42" s="21">
        <v>5</v>
      </c>
      <c r="K42" s="21">
        <v>5</v>
      </c>
      <c r="L42" s="21">
        <v>5</v>
      </c>
      <c r="M42" s="21">
        <v>5</v>
      </c>
      <c r="N42" s="220">
        <f t="shared" si="12"/>
        <v>22</v>
      </c>
      <c r="O42" s="220">
        <f t="shared" si="13"/>
        <v>22</v>
      </c>
      <c r="P42" s="220">
        <f t="shared" si="14"/>
        <v>22</v>
      </c>
      <c r="Q42" s="287"/>
      <c r="R42" s="287"/>
      <c r="S42" s="287"/>
      <c r="T42" s="352"/>
      <c r="U42" s="352"/>
      <c r="V42" s="352"/>
    </row>
    <row r="43" spans="2:22" x14ac:dyDescent="0.25">
      <c r="B43" s="300" t="s">
        <v>42</v>
      </c>
      <c r="C43" s="299">
        <v>200</v>
      </c>
      <c r="D43" s="299">
        <v>200</v>
      </c>
      <c r="E43" s="299">
        <v>200</v>
      </c>
      <c r="F43" s="41" t="s">
        <v>43</v>
      </c>
      <c r="G43" s="220">
        <v>630</v>
      </c>
      <c r="H43" s="224">
        <v>20</v>
      </c>
      <c r="I43" s="224">
        <v>20</v>
      </c>
      <c r="J43" s="224">
        <v>20</v>
      </c>
      <c r="K43" s="224">
        <v>20</v>
      </c>
      <c r="L43" s="224">
        <v>20</v>
      </c>
      <c r="M43" s="224">
        <v>20</v>
      </c>
      <c r="N43" s="216">
        <f t="shared" si="12"/>
        <v>12.6</v>
      </c>
      <c r="O43" s="216">
        <f t="shared" si="13"/>
        <v>12.6</v>
      </c>
      <c r="P43" s="231">
        <f t="shared" si="14"/>
        <v>12.6</v>
      </c>
      <c r="Q43" s="286">
        <f>SUM(N43:N44)</f>
        <v>13.875</v>
      </c>
      <c r="R43" s="286">
        <f t="shared" ref="R43" si="20">SUM(O43:O44)</f>
        <v>13.875</v>
      </c>
      <c r="S43" s="286">
        <f t="shared" ref="S43" si="21">SUM(P43:P44)</f>
        <v>13.875</v>
      </c>
      <c r="T43" s="286">
        <f>Q43*1.5</f>
        <v>20.8125</v>
      </c>
      <c r="U43" s="286">
        <f>R43*1.5</f>
        <v>20.8125</v>
      </c>
      <c r="V43" s="301">
        <f>S43*1.5</f>
        <v>20.8125</v>
      </c>
    </row>
    <row r="44" spans="2:22" x14ac:dyDescent="0.25">
      <c r="B44" s="300"/>
      <c r="C44" s="299"/>
      <c r="D44" s="299"/>
      <c r="E44" s="299"/>
      <c r="F44" s="42" t="s">
        <v>31</v>
      </c>
      <c r="G44" s="220">
        <v>425</v>
      </c>
      <c r="H44" s="21">
        <v>3</v>
      </c>
      <c r="I44" s="21">
        <v>3</v>
      </c>
      <c r="J44" s="21">
        <v>3</v>
      </c>
      <c r="K44" s="21">
        <v>3</v>
      </c>
      <c r="L44" s="21">
        <v>3</v>
      </c>
      <c r="M44" s="21">
        <v>3</v>
      </c>
      <c r="N44" s="216">
        <f t="shared" si="12"/>
        <v>1.2749999999999999</v>
      </c>
      <c r="O44" s="216">
        <f t="shared" si="13"/>
        <v>1.2749999999999999</v>
      </c>
      <c r="P44" s="231">
        <f t="shared" si="14"/>
        <v>1.2749999999999999</v>
      </c>
      <c r="Q44" s="287"/>
      <c r="R44" s="287"/>
      <c r="S44" s="287"/>
      <c r="T44" s="287"/>
      <c r="U44" s="287"/>
      <c r="V44" s="302"/>
    </row>
    <row r="45" spans="2:22" ht="30.75" thickBot="1" x14ac:dyDescent="0.3">
      <c r="B45" s="27" t="s">
        <v>109</v>
      </c>
      <c r="C45" s="28">
        <v>30</v>
      </c>
      <c r="D45" s="28">
        <v>50</v>
      </c>
      <c r="E45" s="28">
        <v>50</v>
      </c>
      <c r="F45" s="29" t="s">
        <v>109</v>
      </c>
      <c r="G45" s="43">
        <v>550</v>
      </c>
      <c r="H45" s="31">
        <v>30</v>
      </c>
      <c r="I45" s="31">
        <v>50</v>
      </c>
      <c r="J45" s="31">
        <v>50</v>
      </c>
      <c r="K45" s="31">
        <v>30</v>
      </c>
      <c r="L45" s="31">
        <v>50</v>
      </c>
      <c r="M45" s="31">
        <v>50</v>
      </c>
      <c r="N45" s="30">
        <f t="shared" ref="N45" si="22">H45*G45/1000</f>
        <v>16.5</v>
      </c>
      <c r="O45" s="30">
        <f t="shared" ref="O45" si="23">I45*G45/1000</f>
        <v>27.5</v>
      </c>
      <c r="P45" s="30">
        <f t="shared" ref="P45" si="24">J45*G45/1000</f>
        <v>27.5</v>
      </c>
      <c r="Q45" s="30">
        <f>SUM(N45)</f>
        <v>16.5</v>
      </c>
      <c r="R45" s="30">
        <f t="shared" ref="R45:S45" si="25">SUM(O45)</f>
        <v>27.5</v>
      </c>
      <c r="S45" s="30">
        <f t="shared" si="25"/>
        <v>27.5</v>
      </c>
      <c r="T45" s="44">
        <f>(Q45*1.5)</f>
        <v>24.75</v>
      </c>
      <c r="U45" s="44">
        <f>R45*1.5</f>
        <v>41.25</v>
      </c>
      <c r="V45" s="45">
        <f>S45*1.5</f>
        <v>41.25</v>
      </c>
    </row>
    <row r="46" spans="2:22" ht="15.75" thickBot="1" x14ac:dyDescent="0.3">
      <c r="B46" s="30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46">
        <f t="shared" ref="Q46:V46" si="26">SUM(Q26:Q45)</f>
        <v>516.34050000000002</v>
      </c>
      <c r="R46" s="47">
        <f t="shared" si="26"/>
        <v>591.90949999999998</v>
      </c>
      <c r="S46" s="47">
        <f t="shared" si="26"/>
        <v>643.58900000000006</v>
      </c>
      <c r="T46" s="47">
        <f t="shared" si="26"/>
        <v>774.51074999999992</v>
      </c>
      <c r="U46" s="47">
        <f t="shared" si="26"/>
        <v>887.86424999999997</v>
      </c>
      <c r="V46" s="47">
        <f t="shared" si="26"/>
        <v>965.38350000000003</v>
      </c>
    </row>
    <row r="47" spans="2:22" x14ac:dyDescent="0.25">
      <c r="B47" s="310" t="s">
        <v>32</v>
      </c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2"/>
    </row>
    <row r="48" spans="2:22" ht="15" customHeight="1" x14ac:dyDescent="0.25">
      <c r="B48" s="355" t="s">
        <v>90</v>
      </c>
      <c r="C48" s="330">
        <v>70</v>
      </c>
      <c r="D48" s="330">
        <v>90</v>
      </c>
      <c r="E48" s="330">
        <v>100</v>
      </c>
      <c r="F48" s="20" t="s">
        <v>52</v>
      </c>
      <c r="G48" s="220">
        <v>1800</v>
      </c>
      <c r="H48" s="21">
        <v>76</v>
      </c>
      <c r="I48" s="21">
        <v>80</v>
      </c>
      <c r="J48" s="21">
        <v>80</v>
      </c>
      <c r="K48" s="21">
        <v>70</v>
      </c>
      <c r="L48" s="21">
        <v>75</v>
      </c>
      <c r="M48" s="21">
        <v>75</v>
      </c>
      <c r="N48" s="216">
        <f t="shared" ref="N48:N62" si="27">H48*G48/1000</f>
        <v>136.80000000000001</v>
      </c>
      <c r="O48" s="216">
        <f t="shared" ref="O48:O62" si="28">I48*G48/1000</f>
        <v>144</v>
      </c>
      <c r="P48" s="231">
        <f t="shared" ref="P48:P62" si="29">J48*G48/1000</f>
        <v>144</v>
      </c>
      <c r="Q48" s="286">
        <f>SUM(N48:N54)</f>
        <v>181.49099999999999</v>
      </c>
      <c r="R48" s="286">
        <f>SUM(O48:O54)</f>
        <v>192.95999999999998</v>
      </c>
      <c r="S48" s="286">
        <f>SUM(P48:P54)</f>
        <v>182.614</v>
      </c>
      <c r="T48" s="292">
        <f>Q48*1.5</f>
        <v>272.23649999999998</v>
      </c>
      <c r="U48" s="292">
        <f>R48*1.5</f>
        <v>289.43999999999994</v>
      </c>
      <c r="V48" s="288">
        <f>S48*1.5</f>
        <v>273.92099999999999</v>
      </c>
    </row>
    <row r="49" spans="2:22" ht="15" customHeight="1" x14ac:dyDescent="0.25">
      <c r="B49" s="356"/>
      <c r="C49" s="335"/>
      <c r="D49" s="335"/>
      <c r="E49" s="335"/>
      <c r="F49" s="41" t="s">
        <v>10</v>
      </c>
      <c r="G49" s="220">
        <v>219</v>
      </c>
      <c r="H49" s="21">
        <v>20</v>
      </c>
      <c r="I49" s="21">
        <v>23</v>
      </c>
      <c r="J49" s="21">
        <v>25</v>
      </c>
      <c r="K49" s="21">
        <v>16</v>
      </c>
      <c r="L49" s="21">
        <v>19</v>
      </c>
      <c r="M49" s="21">
        <v>20</v>
      </c>
      <c r="N49" s="265">
        <f t="shared" si="27"/>
        <v>4.38</v>
      </c>
      <c r="O49" s="265">
        <f t="shared" si="28"/>
        <v>5.0369999999999999</v>
      </c>
      <c r="P49" s="268">
        <f t="shared" si="29"/>
        <v>5.4749999999999996</v>
      </c>
      <c r="Q49" s="294"/>
      <c r="R49" s="294"/>
      <c r="S49" s="294"/>
      <c r="T49" s="292"/>
      <c r="U49" s="292"/>
      <c r="V49" s="296"/>
    </row>
    <row r="50" spans="2:22" x14ac:dyDescent="0.25">
      <c r="B50" s="356"/>
      <c r="C50" s="335"/>
      <c r="D50" s="335"/>
      <c r="E50" s="335"/>
      <c r="F50" s="20" t="s">
        <v>33</v>
      </c>
      <c r="G50" s="220">
        <v>204</v>
      </c>
      <c r="H50" s="21">
        <v>15</v>
      </c>
      <c r="I50" s="21">
        <v>18</v>
      </c>
      <c r="J50" s="21">
        <v>20</v>
      </c>
      <c r="K50" s="21">
        <v>12</v>
      </c>
      <c r="L50" s="21">
        <v>15</v>
      </c>
      <c r="M50" s="21">
        <v>17</v>
      </c>
      <c r="N50" s="265">
        <f t="shared" si="27"/>
        <v>3.06</v>
      </c>
      <c r="O50" s="265">
        <f t="shared" si="28"/>
        <v>3.6720000000000002</v>
      </c>
      <c r="P50" s="268">
        <f t="shared" si="29"/>
        <v>4.08</v>
      </c>
      <c r="Q50" s="294"/>
      <c r="R50" s="294"/>
      <c r="S50" s="294"/>
      <c r="T50" s="292"/>
      <c r="U50" s="292"/>
      <c r="V50" s="296"/>
    </row>
    <row r="51" spans="2:22" x14ac:dyDescent="0.25">
      <c r="B51" s="356"/>
      <c r="C51" s="335"/>
      <c r="D51" s="335"/>
      <c r="E51" s="335"/>
      <c r="F51" s="20" t="s">
        <v>76</v>
      </c>
      <c r="G51" s="220">
        <v>1345</v>
      </c>
      <c r="H51" s="21">
        <v>3</v>
      </c>
      <c r="I51" s="21">
        <v>3</v>
      </c>
      <c r="J51" s="21">
        <v>3</v>
      </c>
      <c r="K51" s="21">
        <v>3</v>
      </c>
      <c r="L51" s="21">
        <v>3</v>
      </c>
      <c r="M51" s="21">
        <v>3</v>
      </c>
      <c r="N51" s="265">
        <f t="shared" si="27"/>
        <v>4.0350000000000001</v>
      </c>
      <c r="O51" s="265">
        <f t="shared" si="28"/>
        <v>4.0350000000000001</v>
      </c>
      <c r="P51" s="268">
        <f t="shared" si="29"/>
        <v>4.0350000000000001</v>
      </c>
      <c r="Q51" s="294"/>
      <c r="R51" s="294"/>
      <c r="S51" s="294"/>
      <c r="T51" s="292"/>
      <c r="U51" s="292"/>
      <c r="V51" s="296"/>
    </row>
    <row r="52" spans="2:22" x14ac:dyDescent="0.25">
      <c r="B52" s="356"/>
      <c r="C52" s="335"/>
      <c r="D52" s="335"/>
      <c r="E52" s="335"/>
      <c r="F52" s="20" t="s">
        <v>83</v>
      </c>
      <c r="G52" s="220">
        <v>1000</v>
      </c>
      <c r="H52" s="21">
        <v>20</v>
      </c>
      <c r="I52" s="21">
        <v>23</v>
      </c>
      <c r="J52" s="21">
        <v>25</v>
      </c>
      <c r="K52" s="21">
        <v>17</v>
      </c>
      <c r="L52" s="21">
        <v>19</v>
      </c>
      <c r="M52" s="21">
        <v>20</v>
      </c>
      <c r="N52" s="265">
        <f t="shared" si="27"/>
        <v>20</v>
      </c>
      <c r="O52" s="265">
        <f t="shared" si="28"/>
        <v>23</v>
      </c>
      <c r="P52" s="268">
        <f t="shared" si="29"/>
        <v>25</v>
      </c>
      <c r="Q52" s="294"/>
      <c r="R52" s="294"/>
      <c r="S52" s="294"/>
      <c r="T52" s="292"/>
      <c r="U52" s="292"/>
      <c r="V52" s="296"/>
    </row>
    <row r="53" spans="2:22" x14ac:dyDescent="0.25">
      <c r="B53" s="356"/>
      <c r="C53" s="335"/>
      <c r="D53" s="335"/>
      <c r="E53" s="335"/>
      <c r="F53" s="20" t="s">
        <v>14</v>
      </c>
      <c r="G53" s="220">
        <v>4400</v>
      </c>
      <c r="H53" s="21">
        <v>3</v>
      </c>
      <c r="I53" s="21">
        <v>3</v>
      </c>
      <c r="J53" s="21">
        <v>0</v>
      </c>
      <c r="K53" s="21">
        <v>3</v>
      </c>
      <c r="L53" s="21">
        <v>3</v>
      </c>
      <c r="M53" s="21">
        <v>3</v>
      </c>
      <c r="N53" s="265">
        <f t="shared" si="27"/>
        <v>13.2</v>
      </c>
      <c r="O53" s="265">
        <f t="shared" si="28"/>
        <v>13.2</v>
      </c>
      <c r="P53" s="268">
        <f t="shared" si="29"/>
        <v>0</v>
      </c>
      <c r="Q53" s="294"/>
      <c r="R53" s="294"/>
      <c r="S53" s="294"/>
      <c r="T53" s="292"/>
      <c r="U53" s="292"/>
      <c r="V53" s="296"/>
    </row>
    <row r="54" spans="2:22" ht="15.75" x14ac:dyDescent="0.25">
      <c r="B54" s="357"/>
      <c r="C54" s="331"/>
      <c r="D54" s="331"/>
      <c r="E54" s="331"/>
      <c r="F54" s="22" t="s">
        <v>27</v>
      </c>
      <c r="G54" s="220">
        <v>80</v>
      </c>
      <c r="H54" s="23">
        <v>0.2</v>
      </c>
      <c r="I54" s="23">
        <v>0.2</v>
      </c>
      <c r="J54" s="23">
        <v>0.3</v>
      </c>
      <c r="K54" s="23">
        <v>0.2</v>
      </c>
      <c r="L54" s="23">
        <v>0.2</v>
      </c>
      <c r="M54" s="23">
        <v>0.3</v>
      </c>
      <c r="N54" s="265">
        <f t="shared" si="27"/>
        <v>1.6E-2</v>
      </c>
      <c r="O54" s="265">
        <f t="shared" si="28"/>
        <v>1.6E-2</v>
      </c>
      <c r="P54" s="268">
        <f t="shared" si="29"/>
        <v>2.4E-2</v>
      </c>
      <c r="Q54" s="287"/>
      <c r="R54" s="287"/>
      <c r="S54" s="287"/>
      <c r="T54" s="292"/>
      <c r="U54" s="292"/>
      <c r="V54" s="289"/>
    </row>
    <row r="55" spans="2:22" ht="15.75" customHeight="1" x14ac:dyDescent="0.25">
      <c r="B55" s="307" t="s">
        <v>147</v>
      </c>
      <c r="C55" s="330">
        <v>130</v>
      </c>
      <c r="D55" s="330">
        <v>150</v>
      </c>
      <c r="E55" s="330">
        <v>180</v>
      </c>
      <c r="F55" s="48" t="s">
        <v>68</v>
      </c>
      <c r="G55" s="220">
        <v>435</v>
      </c>
      <c r="H55" s="23">
        <v>54</v>
      </c>
      <c r="I55" s="23">
        <v>63</v>
      </c>
      <c r="J55" s="23">
        <v>75</v>
      </c>
      <c r="K55" s="23">
        <v>54</v>
      </c>
      <c r="L55" s="23">
        <v>63</v>
      </c>
      <c r="M55" s="23">
        <v>75</v>
      </c>
      <c r="N55" s="265">
        <f t="shared" si="27"/>
        <v>23.49</v>
      </c>
      <c r="O55" s="265">
        <f t="shared" si="28"/>
        <v>27.405000000000001</v>
      </c>
      <c r="P55" s="268">
        <f t="shared" si="29"/>
        <v>32.625</v>
      </c>
      <c r="Q55" s="286">
        <f>SUM(N55:N57)</f>
        <v>36.705999999999996</v>
      </c>
      <c r="R55" s="286">
        <f>SUM(O55:O57)</f>
        <v>49.420999999999999</v>
      </c>
      <c r="S55" s="286">
        <f>SUM(P55:P57)</f>
        <v>63.440999999999995</v>
      </c>
      <c r="T55" s="288">
        <f>Q55*1.5</f>
        <v>55.058999999999997</v>
      </c>
      <c r="U55" s="288">
        <f>R55*1.5</f>
        <v>74.131500000000003</v>
      </c>
      <c r="V55" s="284">
        <f>S55*1.5</f>
        <v>95.16149999999999</v>
      </c>
    </row>
    <row r="56" spans="2:22" x14ac:dyDescent="0.25">
      <c r="B56" s="308"/>
      <c r="C56" s="335"/>
      <c r="D56" s="335"/>
      <c r="E56" s="335"/>
      <c r="F56" s="49" t="s">
        <v>14</v>
      </c>
      <c r="G56" s="50">
        <v>4400</v>
      </c>
      <c r="H56" s="21">
        <v>3</v>
      </c>
      <c r="I56" s="21">
        <v>5</v>
      </c>
      <c r="J56" s="21">
        <v>7</v>
      </c>
      <c r="K56" s="21">
        <v>3</v>
      </c>
      <c r="L56" s="21">
        <v>5</v>
      </c>
      <c r="M56" s="21">
        <v>7</v>
      </c>
      <c r="N56" s="265">
        <f t="shared" si="27"/>
        <v>13.2</v>
      </c>
      <c r="O56" s="265">
        <f t="shared" si="28"/>
        <v>22</v>
      </c>
      <c r="P56" s="268">
        <f t="shared" si="29"/>
        <v>30.8</v>
      </c>
      <c r="Q56" s="294"/>
      <c r="R56" s="294"/>
      <c r="S56" s="294"/>
      <c r="T56" s="296"/>
      <c r="U56" s="296"/>
      <c r="V56" s="298"/>
    </row>
    <row r="57" spans="2:22" ht="15.75" x14ac:dyDescent="0.25">
      <c r="B57" s="309"/>
      <c r="C57" s="331"/>
      <c r="D57" s="331"/>
      <c r="E57" s="331"/>
      <c r="F57" s="48" t="s">
        <v>27</v>
      </c>
      <c r="G57" s="220">
        <v>80</v>
      </c>
      <c r="H57" s="23">
        <v>0.2</v>
      </c>
      <c r="I57" s="23">
        <v>0.2</v>
      </c>
      <c r="J57" s="23">
        <v>0.2</v>
      </c>
      <c r="K57" s="23">
        <v>0.2</v>
      </c>
      <c r="L57" s="23">
        <v>0.2</v>
      </c>
      <c r="M57" s="23">
        <v>0.2</v>
      </c>
      <c r="N57" s="265">
        <f t="shared" si="27"/>
        <v>1.6E-2</v>
      </c>
      <c r="O57" s="265">
        <f t="shared" si="28"/>
        <v>1.6E-2</v>
      </c>
      <c r="P57" s="268">
        <f t="shared" si="29"/>
        <v>1.6E-2</v>
      </c>
      <c r="Q57" s="287"/>
      <c r="R57" s="287"/>
      <c r="S57" s="287"/>
      <c r="T57" s="289"/>
      <c r="U57" s="289"/>
      <c r="V57" s="285"/>
    </row>
    <row r="58" spans="2:22" ht="15" customHeight="1" x14ac:dyDescent="0.25">
      <c r="B58" s="307" t="s">
        <v>53</v>
      </c>
      <c r="C58" s="330">
        <v>200</v>
      </c>
      <c r="D58" s="330">
        <v>200</v>
      </c>
      <c r="E58" s="330">
        <v>200</v>
      </c>
      <c r="F58" s="22" t="s">
        <v>54</v>
      </c>
      <c r="G58" s="264">
        <v>3500.96</v>
      </c>
      <c r="H58" s="21">
        <v>7</v>
      </c>
      <c r="I58" s="21">
        <v>7</v>
      </c>
      <c r="J58" s="21">
        <v>7</v>
      </c>
      <c r="K58" s="21">
        <v>7</v>
      </c>
      <c r="L58" s="21">
        <v>7</v>
      </c>
      <c r="M58" s="21">
        <v>7</v>
      </c>
      <c r="N58" s="265">
        <f t="shared" si="27"/>
        <v>24.506720000000001</v>
      </c>
      <c r="O58" s="265">
        <f t="shared" si="28"/>
        <v>24.506720000000001</v>
      </c>
      <c r="P58" s="268">
        <f t="shared" si="29"/>
        <v>24.506720000000001</v>
      </c>
      <c r="Q58" s="286">
        <f>SUM(N58:N60)</f>
        <v>100.84172000000001</v>
      </c>
      <c r="R58" s="286">
        <f>SUM(O58:O60)</f>
        <v>100.84172000000001</v>
      </c>
      <c r="S58" s="286">
        <f>SUM(P58:P60)</f>
        <v>100.84172000000001</v>
      </c>
      <c r="T58" s="288">
        <f>Q58*1.5</f>
        <v>151.26258000000001</v>
      </c>
      <c r="U58" s="288">
        <f>R58*1.5</f>
        <v>151.26258000000001</v>
      </c>
      <c r="V58" s="288">
        <f>S58*1.5</f>
        <v>151.26258000000001</v>
      </c>
    </row>
    <row r="59" spans="2:22" ht="15" customHeight="1" x14ac:dyDescent="0.25">
      <c r="B59" s="309"/>
      <c r="C59" s="331"/>
      <c r="D59" s="331"/>
      <c r="E59" s="331"/>
      <c r="F59" s="22" t="s">
        <v>55</v>
      </c>
      <c r="G59" s="220">
        <v>417</v>
      </c>
      <c r="H59" s="21">
        <v>180</v>
      </c>
      <c r="I59" s="21">
        <v>180</v>
      </c>
      <c r="J59" s="21">
        <v>180</v>
      </c>
      <c r="K59" s="21">
        <v>180</v>
      </c>
      <c r="L59" s="21">
        <v>180</v>
      </c>
      <c r="M59" s="21">
        <v>180</v>
      </c>
      <c r="N59" s="265">
        <f t="shared" si="27"/>
        <v>75.06</v>
      </c>
      <c r="O59" s="265">
        <f t="shared" si="28"/>
        <v>75.06</v>
      </c>
      <c r="P59" s="268">
        <f t="shared" si="29"/>
        <v>75.06</v>
      </c>
      <c r="Q59" s="287"/>
      <c r="R59" s="287"/>
      <c r="S59" s="287"/>
      <c r="T59" s="289"/>
      <c r="U59" s="289"/>
      <c r="V59" s="289"/>
    </row>
    <row r="60" spans="2:22" ht="15" customHeight="1" x14ac:dyDescent="0.25">
      <c r="B60" s="300"/>
      <c r="C60" s="299"/>
      <c r="D60" s="299"/>
      <c r="E60" s="299"/>
      <c r="F60" s="22" t="s">
        <v>37</v>
      </c>
      <c r="G60" s="220">
        <v>425</v>
      </c>
      <c r="H60" s="21">
        <v>3</v>
      </c>
      <c r="I60" s="21">
        <v>3</v>
      </c>
      <c r="J60" s="21">
        <v>3</v>
      </c>
      <c r="K60" s="21">
        <v>3</v>
      </c>
      <c r="L60" s="21">
        <v>3</v>
      </c>
      <c r="M60" s="21">
        <v>3</v>
      </c>
      <c r="N60" s="265">
        <f t="shared" si="27"/>
        <v>1.2749999999999999</v>
      </c>
      <c r="O60" s="265">
        <f t="shared" si="28"/>
        <v>1.2749999999999999</v>
      </c>
      <c r="P60" s="268">
        <f t="shared" si="29"/>
        <v>1.2749999999999999</v>
      </c>
      <c r="Q60" s="291"/>
      <c r="R60" s="291"/>
      <c r="S60" s="291"/>
      <c r="T60" s="292"/>
      <c r="U60" s="292"/>
      <c r="V60" s="292"/>
    </row>
    <row r="61" spans="2:22" ht="15" customHeight="1" x14ac:dyDescent="0.25">
      <c r="B61" s="24" t="s">
        <v>65</v>
      </c>
      <c r="C61" s="25">
        <v>120</v>
      </c>
      <c r="D61" s="25">
        <v>120</v>
      </c>
      <c r="E61" s="25">
        <v>120</v>
      </c>
      <c r="F61" s="22" t="s">
        <v>50</v>
      </c>
      <c r="G61" s="220">
        <v>751</v>
      </c>
      <c r="H61" s="113">
        <v>150</v>
      </c>
      <c r="I61" s="113">
        <v>150</v>
      </c>
      <c r="J61" s="113">
        <v>150</v>
      </c>
      <c r="K61" s="21">
        <v>120</v>
      </c>
      <c r="L61" s="21">
        <v>120</v>
      </c>
      <c r="M61" s="21">
        <v>120</v>
      </c>
      <c r="N61" s="265">
        <f t="shared" si="27"/>
        <v>112.65</v>
      </c>
      <c r="O61" s="265">
        <f t="shared" si="28"/>
        <v>112.65</v>
      </c>
      <c r="P61" s="268">
        <f t="shared" si="29"/>
        <v>112.65</v>
      </c>
      <c r="Q61" s="51">
        <f>SUM(N61)</f>
        <v>112.65</v>
      </c>
      <c r="R61" s="51">
        <f t="shared" ref="R61:S62" si="30">SUM(O61)</f>
        <v>112.65</v>
      </c>
      <c r="S61" s="51">
        <f t="shared" si="30"/>
        <v>112.65</v>
      </c>
      <c r="T61" s="52">
        <f t="shared" ref="T61:V62" si="31">(Q61*1.5)</f>
        <v>168.97500000000002</v>
      </c>
      <c r="U61" s="52">
        <f t="shared" si="31"/>
        <v>168.97500000000002</v>
      </c>
      <c r="V61" s="52">
        <f t="shared" si="31"/>
        <v>168.97500000000002</v>
      </c>
    </row>
    <row r="62" spans="2:22" ht="30.75" thickBot="1" x14ac:dyDescent="0.3">
      <c r="B62" s="53" t="s">
        <v>109</v>
      </c>
      <c r="C62" s="54">
        <v>30</v>
      </c>
      <c r="D62" s="54">
        <v>50</v>
      </c>
      <c r="E62" s="54">
        <v>50</v>
      </c>
      <c r="F62" s="55" t="s">
        <v>109</v>
      </c>
      <c r="G62" s="224">
        <v>550</v>
      </c>
      <c r="H62" s="21">
        <v>30</v>
      </c>
      <c r="I62" s="21">
        <v>50</v>
      </c>
      <c r="J62" s="21">
        <v>50</v>
      </c>
      <c r="K62" s="21">
        <v>30</v>
      </c>
      <c r="L62" s="21">
        <v>50</v>
      </c>
      <c r="M62" s="21">
        <v>50</v>
      </c>
      <c r="N62" s="265">
        <f t="shared" si="27"/>
        <v>16.5</v>
      </c>
      <c r="O62" s="265">
        <f t="shared" si="28"/>
        <v>27.5</v>
      </c>
      <c r="P62" s="268">
        <f t="shared" si="29"/>
        <v>27.5</v>
      </c>
      <c r="Q62" s="216">
        <f>SUM(N62)</f>
        <v>16.5</v>
      </c>
      <c r="R62" s="223">
        <f t="shared" si="30"/>
        <v>27.5</v>
      </c>
      <c r="S62" s="223">
        <f t="shared" si="30"/>
        <v>27.5</v>
      </c>
      <c r="T62" s="56">
        <f t="shared" si="31"/>
        <v>24.75</v>
      </c>
      <c r="U62" s="56">
        <f t="shared" si="31"/>
        <v>41.25</v>
      </c>
      <c r="V62" s="56">
        <f t="shared" si="31"/>
        <v>41.25</v>
      </c>
    </row>
    <row r="63" spans="2:22" ht="15.75" thickBot="1" x14ac:dyDescent="0.3">
      <c r="B63" s="325"/>
      <c r="C63" s="326"/>
      <c r="D63" s="326"/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7"/>
      <c r="Q63" s="57">
        <f t="shared" ref="Q63:V63" si="32">SUM(Q48:Q62)</f>
        <v>448.18871999999999</v>
      </c>
      <c r="R63" s="57">
        <f t="shared" si="32"/>
        <v>483.37271999999996</v>
      </c>
      <c r="S63" s="57">
        <f t="shared" si="32"/>
        <v>487.04672000000005</v>
      </c>
      <c r="T63" s="57">
        <f t="shared" si="32"/>
        <v>672.28307999999993</v>
      </c>
      <c r="U63" s="57">
        <f t="shared" si="32"/>
        <v>725.05907999999999</v>
      </c>
      <c r="V63" s="57">
        <f t="shared" si="32"/>
        <v>730.57008000000008</v>
      </c>
    </row>
    <row r="64" spans="2:22" ht="17.25" customHeight="1" thickBot="1" x14ac:dyDescent="0.3">
      <c r="B64" s="329" t="s">
        <v>38</v>
      </c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14"/>
      <c r="R64" s="13"/>
      <c r="S64" s="13"/>
      <c r="T64" s="13"/>
      <c r="U64" s="13"/>
      <c r="V64" s="13"/>
    </row>
    <row r="65" spans="2:22" ht="21" customHeight="1" thickBot="1" x14ac:dyDescent="0.3">
      <c r="B65" s="305" t="s">
        <v>122</v>
      </c>
      <c r="C65" s="332">
        <v>70</v>
      </c>
      <c r="D65" s="332">
        <v>90</v>
      </c>
      <c r="E65" s="332">
        <v>100</v>
      </c>
      <c r="F65" s="58" t="s">
        <v>62</v>
      </c>
      <c r="G65" s="59">
        <v>2850</v>
      </c>
      <c r="H65" s="60">
        <v>80</v>
      </c>
      <c r="I65" s="61">
        <v>98</v>
      </c>
      <c r="J65" s="60">
        <v>105</v>
      </c>
      <c r="K65" s="60">
        <v>74</v>
      </c>
      <c r="L65" s="60">
        <v>75</v>
      </c>
      <c r="M65" s="60">
        <v>98</v>
      </c>
      <c r="N65" s="226">
        <f t="shared" ref="N65:N83" si="33">H65*G65/1000</f>
        <v>228</v>
      </c>
      <c r="O65" s="226">
        <f>I65*G65/1000</f>
        <v>279.3</v>
      </c>
      <c r="P65" s="62">
        <f>J65*G65/1000</f>
        <v>299.25</v>
      </c>
      <c r="Q65" s="293">
        <f>SUM(N65:N70)</f>
        <v>242.358</v>
      </c>
      <c r="R65" s="293">
        <f t="shared" ref="R65:S65" si="34">SUM(O65:O70)</f>
        <v>297.55599999999998</v>
      </c>
      <c r="S65" s="293">
        <f t="shared" si="34"/>
        <v>320.70800000000003</v>
      </c>
      <c r="T65" s="295">
        <f>Q65*1.5</f>
        <v>363.53700000000003</v>
      </c>
      <c r="U65" s="295">
        <f>R65*1.5</f>
        <v>446.33399999999995</v>
      </c>
      <c r="V65" s="297">
        <f>S65*1.5</f>
        <v>481.06200000000001</v>
      </c>
    </row>
    <row r="66" spans="2:22" ht="15.75" thickBot="1" x14ac:dyDescent="0.3">
      <c r="B66" s="300"/>
      <c r="C66" s="333"/>
      <c r="D66" s="333"/>
      <c r="E66" s="333"/>
      <c r="F66" s="55" t="s">
        <v>40</v>
      </c>
      <c r="G66" s="63">
        <v>204</v>
      </c>
      <c r="H66" s="54">
        <v>6</v>
      </c>
      <c r="I66" s="64">
        <v>10</v>
      </c>
      <c r="J66" s="54">
        <v>10</v>
      </c>
      <c r="K66" s="54">
        <v>5</v>
      </c>
      <c r="L66" s="54">
        <v>8</v>
      </c>
      <c r="M66" s="54">
        <v>10</v>
      </c>
      <c r="N66" s="267">
        <f t="shared" si="33"/>
        <v>1.224</v>
      </c>
      <c r="O66" s="267">
        <f t="shared" ref="O66:O83" si="35">I66*G66/1000</f>
        <v>2.04</v>
      </c>
      <c r="P66" s="62">
        <f t="shared" ref="P66:P83" si="36">J66*G66/1000</f>
        <v>2.04</v>
      </c>
      <c r="Q66" s="294"/>
      <c r="R66" s="294"/>
      <c r="S66" s="294"/>
      <c r="T66" s="296"/>
      <c r="U66" s="296"/>
      <c r="V66" s="298"/>
    </row>
    <row r="67" spans="2:22" ht="15.75" customHeight="1" thickBot="1" x14ac:dyDescent="0.3">
      <c r="B67" s="300"/>
      <c r="C67" s="333"/>
      <c r="D67" s="333"/>
      <c r="E67" s="333"/>
      <c r="F67" s="20" t="s">
        <v>63</v>
      </c>
      <c r="G67" s="63">
        <v>750</v>
      </c>
      <c r="H67" s="54">
        <v>13</v>
      </c>
      <c r="I67" s="64">
        <v>15</v>
      </c>
      <c r="J67" s="54">
        <v>20</v>
      </c>
      <c r="K67" s="54">
        <v>13</v>
      </c>
      <c r="L67" s="54">
        <v>15</v>
      </c>
      <c r="M67" s="54">
        <v>20</v>
      </c>
      <c r="N67" s="267">
        <f t="shared" si="33"/>
        <v>9.75</v>
      </c>
      <c r="O67" s="267">
        <f t="shared" si="35"/>
        <v>11.25</v>
      </c>
      <c r="P67" s="62">
        <f t="shared" si="36"/>
        <v>15</v>
      </c>
      <c r="Q67" s="294"/>
      <c r="R67" s="294"/>
      <c r="S67" s="294"/>
      <c r="T67" s="296"/>
      <c r="U67" s="296"/>
      <c r="V67" s="298"/>
    </row>
    <row r="68" spans="2:22" ht="15.75" thickBot="1" x14ac:dyDescent="0.3">
      <c r="B68" s="300"/>
      <c r="C68" s="333"/>
      <c r="D68" s="333"/>
      <c r="E68" s="333"/>
      <c r="F68" s="20" t="s">
        <v>95</v>
      </c>
      <c r="G68" s="63">
        <v>517</v>
      </c>
      <c r="H68" s="54">
        <v>5</v>
      </c>
      <c r="I68" s="64">
        <v>5</v>
      </c>
      <c r="J68" s="54">
        <v>7</v>
      </c>
      <c r="K68" s="54">
        <v>5</v>
      </c>
      <c r="L68" s="64">
        <v>5</v>
      </c>
      <c r="M68" s="54">
        <v>7</v>
      </c>
      <c r="N68" s="267">
        <f t="shared" si="33"/>
        <v>2.585</v>
      </c>
      <c r="O68" s="267">
        <f t="shared" si="35"/>
        <v>2.585</v>
      </c>
      <c r="P68" s="62">
        <f t="shared" si="36"/>
        <v>3.6190000000000002</v>
      </c>
      <c r="Q68" s="294"/>
      <c r="R68" s="294"/>
      <c r="S68" s="294"/>
      <c r="T68" s="296"/>
      <c r="U68" s="296"/>
      <c r="V68" s="298"/>
    </row>
    <row r="69" spans="2:22" ht="16.5" thickBot="1" x14ac:dyDescent="0.3">
      <c r="B69" s="300"/>
      <c r="C69" s="333"/>
      <c r="D69" s="333"/>
      <c r="E69" s="333"/>
      <c r="F69" s="22" t="s">
        <v>27</v>
      </c>
      <c r="G69" s="220">
        <v>80</v>
      </c>
      <c r="H69" s="23">
        <v>0.1</v>
      </c>
      <c r="I69" s="64">
        <v>0.1</v>
      </c>
      <c r="J69" s="23">
        <v>0.1</v>
      </c>
      <c r="K69" s="23">
        <v>0.1</v>
      </c>
      <c r="L69" s="64">
        <v>0.1</v>
      </c>
      <c r="M69" s="23">
        <v>0.1</v>
      </c>
      <c r="N69" s="267">
        <f t="shared" si="33"/>
        <v>8.0000000000000002E-3</v>
      </c>
      <c r="O69" s="267">
        <f t="shared" si="35"/>
        <v>8.0000000000000002E-3</v>
      </c>
      <c r="P69" s="62">
        <f t="shared" si="36"/>
        <v>8.0000000000000002E-3</v>
      </c>
      <c r="Q69" s="294"/>
      <c r="R69" s="294"/>
      <c r="S69" s="294"/>
      <c r="T69" s="296"/>
      <c r="U69" s="296"/>
      <c r="V69" s="298"/>
    </row>
    <row r="70" spans="2:22" ht="15.75" thickBot="1" x14ac:dyDescent="0.3">
      <c r="B70" s="300"/>
      <c r="C70" s="334"/>
      <c r="D70" s="334"/>
      <c r="E70" s="334"/>
      <c r="F70" s="20" t="s">
        <v>12</v>
      </c>
      <c r="G70" s="220">
        <v>791</v>
      </c>
      <c r="H70" s="21">
        <v>1</v>
      </c>
      <c r="I70" s="64">
        <v>3</v>
      </c>
      <c r="J70" s="21">
        <v>1</v>
      </c>
      <c r="K70" s="21">
        <v>1</v>
      </c>
      <c r="L70" s="64">
        <v>3</v>
      </c>
      <c r="M70" s="21">
        <v>1</v>
      </c>
      <c r="N70" s="267">
        <f t="shared" si="33"/>
        <v>0.79100000000000004</v>
      </c>
      <c r="O70" s="267">
        <f t="shared" si="35"/>
        <v>2.3730000000000002</v>
      </c>
      <c r="P70" s="62">
        <f t="shared" si="36"/>
        <v>0.79100000000000004</v>
      </c>
      <c r="Q70" s="287"/>
      <c r="R70" s="287"/>
      <c r="S70" s="287"/>
      <c r="T70" s="289"/>
      <c r="U70" s="289"/>
      <c r="V70" s="285"/>
    </row>
    <row r="71" spans="2:22" ht="15.75" customHeight="1" thickBot="1" x14ac:dyDescent="0.3">
      <c r="B71" s="300" t="s">
        <v>72</v>
      </c>
      <c r="C71" s="323">
        <v>20</v>
      </c>
      <c r="D71" s="323">
        <v>20</v>
      </c>
      <c r="E71" s="323">
        <v>20</v>
      </c>
      <c r="F71" s="22" t="s">
        <v>69</v>
      </c>
      <c r="G71" s="220">
        <v>417</v>
      </c>
      <c r="H71" s="65">
        <v>10</v>
      </c>
      <c r="I71" s="65">
        <v>10</v>
      </c>
      <c r="J71" s="65">
        <v>10</v>
      </c>
      <c r="K71" s="65">
        <v>10</v>
      </c>
      <c r="L71" s="65">
        <v>10</v>
      </c>
      <c r="M71" s="65">
        <v>10</v>
      </c>
      <c r="N71" s="267">
        <f t="shared" si="33"/>
        <v>4.17</v>
      </c>
      <c r="O71" s="267">
        <f t="shared" si="35"/>
        <v>4.17</v>
      </c>
      <c r="P71" s="62">
        <f t="shared" si="36"/>
        <v>4.17</v>
      </c>
      <c r="Q71" s="291">
        <f>SUM(N71:N74)</f>
        <v>24.036000000000001</v>
      </c>
      <c r="R71" s="291">
        <f t="shared" ref="R71:S71" si="37">SUM(O71:O74)</f>
        <v>24.036000000000001</v>
      </c>
      <c r="S71" s="291">
        <f t="shared" si="37"/>
        <v>24.036000000000001</v>
      </c>
      <c r="T71" s="292">
        <f>Q71*1.5</f>
        <v>36.054000000000002</v>
      </c>
      <c r="U71" s="292">
        <f>R71*1.5</f>
        <v>36.054000000000002</v>
      </c>
      <c r="V71" s="290">
        <f>S71*1.5</f>
        <v>36.054000000000002</v>
      </c>
    </row>
    <row r="72" spans="2:22" ht="15.75" customHeight="1" thickBot="1" x14ac:dyDescent="0.3">
      <c r="B72" s="300"/>
      <c r="C72" s="323"/>
      <c r="D72" s="323"/>
      <c r="E72" s="323"/>
      <c r="F72" s="22" t="s">
        <v>73</v>
      </c>
      <c r="G72" s="220">
        <v>222</v>
      </c>
      <c r="H72" s="65">
        <v>3</v>
      </c>
      <c r="I72" s="65">
        <v>3</v>
      </c>
      <c r="J72" s="65">
        <v>3</v>
      </c>
      <c r="K72" s="65">
        <v>3</v>
      </c>
      <c r="L72" s="65">
        <v>3</v>
      </c>
      <c r="M72" s="65">
        <v>3</v>
      </c>
      <c r="N72" s="267">
        <f t="shared" si="33"/>
        <v>0.66600000000000004</v>
      </c>
      <c r="O72" s="267">
        <f t="shared" si="35"/>
        <v>0.66600000000000004</v>
      </c>
      <c r="P72" s="62">
        <f t="shared" si="36"/>
        <v>0.66600000000000004</v>
      </c>
      <c r="Q72" s="291"/>
      <c r="R72" s="291"/>
      <c r="S72" s="291"/>
      <c r="T72" s="292"/>
      <c r="U72" s="292"/>
      <c r="V72" s="290"/>
    </row>
    <row r="73" spans="2:22" ht="15.75" customHeight="1" thickBot="1" x14ac:dyDescent="0.3">
      <c r="B73" s="300"/>
      <c r="C73" s="323"/>
      <c r="D73" s="323"/>
      <c r="E73" s="323"/>
      <c r="F73" s="22" t="s">
        <v>14</v>
      </c>
      <c r="G73" s="220">
        <v>4400</v>
      </c>
      <c r="H73" s="65">
        <v>3</v>
      </c>
      <c r="I73" s="65">
        <v>3</v>
      </c>
      <c r="J73" s="65">
        <v>3</v>
      </c>
      <c r="K73" s="65">
        <v>3</v>
      </c>
      <c r="L73" s="65">
        <v>3</v>
      </c>
      <c r="M73" s="65">
        <v>3</v>
      </c>
      <c r="N73" s="267">
        <f t="shared" si="33"/>
        <v>13.2</v>
      </c>
      <c r="O73" s="267">
        <f t="shared" si="35"/>
        <v>13.2</v>
      </c>
      <c r="P73" s="62">
        <f t="shared" si="36"/>
        <v>13.2</v>
      </c>
      <c r="Q73" s="291"/>
      <c r="R73" s="291"/>
      <c r="S73" s="291"/>
      <c r="T73" s="292"/>
      <c r="U73" s="292"/>
      <c r="V73" s="290"/>
    </row>
    <row r="74" spans="2:22" ht="15.75" customHeight="1" thickBot="1" x14ac:dyDescent="0.3">
      <c r="B74" s="300"/>
      <c r="C74" s="323"/>
      <c r="D74" s="323"/>
      <c r="E74" s="323"/>
      <c r="F74" s="22" t="s">
        <v>76</v>
      </c>
      <c r="G74" s="220">
        <v>2000</v>
      </c>
      <c r="H74" s="65">
        <v>3</v>
      </c>
      <c r="I74" s="65">
        <v>3</v>
      </c>
      <c r="J74" s="65">
        <v>3</v>
      </c>
      <c r="K74" s="65">
        <v>3</v>
      </c>
      <c r="L74" s="65">
        <v>3</v>
      </c>
      <c r="M74" s="65">
        <v>3</v>
      </c>
      <c r="N74" s="267">
        <f t="shared" si="33"/>
        <v>6</v>
      </c>
      <c r="O74" s="267">
        <f t="shared" si="35"/>
        <v>6</v>
      </c>
      <c r="P74" s="62">
        <f t="shared" si="36"/>
        <v>6</v>
      </c>
      <c r="Q74" s="291"/>
      <c r="R74" s="291"/>
      <c r="S74" s="291"/>
      <c r="T74" s="292"/>
      <c r="U74" s="292"/>
      <c r="V74" s="290"/>
    </row>
    <row r="75" spans="2:22" ht="15.75" customHeight="1" thickBot="1" x14ac:dyDescent="0.3">
      <c r="B75" s="300" t="s">
        <v>71</v>
      </c>
      <c r="C75" s="323">
        <v>130</v>
      </c>
      <c r="D75" s="323">
        <v>150</v>
      </c>
      <c r="E75" s="323">
        <v>180</v>
      </c>
      <c r="F75" s="22" t="s">
        <v>70</v>
      </c>
      <c r="G75" s="220">
        <v>276</v>
      </c>
      <c r="H75" s="65">
        <v>140</v>
      </c>
      <c r="I75" s="65">
        <v>144</v>
      </c>
      <c r="J75" s="65">
        <v>150</v>
      </c>
      <c r="K75" s="65">
        <v>93</v>
      </c>
      <c r="L75" s="64">
        <v>108</v>
      </c>
      <c r="M75" s="64">
        <v>111</v>
      </c>
      <c r="N75" s="267">
        <f t="shared" si="33"/>
        <v>38.64</v>
      </c>
      <c r="O75" s="267">
        <f t="shared" si="35"/>
        <v>39.744</v>
      </c>
      <c r="P75" s="62">
        <f t="shared" si="36"/>
        <v>41.4</v>
      </c>
      <c r="Q75" s="291">
        <f>SUM(N75:N79)</f>
        <v>102.58100000000002</v>
      </c>
      <c r="R75" s="291">
        <f t="shared" ref="R75:S75" si="38">SUM(O75:O79)</f>
        <v>97.64</v>
      </c>
      <c r="S75" s="291">
        <f t="shared" si="38"/>
        <v>106.759</v>
      </c>
      <c r="T75" s="292">
        <f>Q75*1.5</f>
        <v>153.87150000000003</v>
      </c>
      <c r="U75" s="292">
        <f>R75*1.5</f>
        <v>146.46</v>
      </c>
      <c r="V75" s="290">
        <f>S75*1.5</f>
        <v>160.13849999999999</v>
      </c>
    </row>
    <row r="76" spans="2:22" ht="15.75" customHeight="1" thickBot="1" x14ac:dyDescent="0.3">
      <c r="B76" s="300"/>
      <c r="C76" s="323"/>
      <c r="D76" s="323"/>
      <c r="E76" s="323"/>
      <c r="F76" s="22" t="s">
        <v>34</v>
      </c>
      <c r="G76" s="220">
        <v>219</v>
      </c>
      <c r="H76" s="65">
        <v>55</v>
      </c>
      <c r="I76" s="65">
        <v>75</v>
      </c>
      <c r="J76" s="65">
        <v>90</v>
      </c>
      <c r="K76" s="65">
        <v>48</v>
      </c>
      <c r="L76" s="64">
        <v>57</v>
      </c>
      <c r="M76" s="64">
        <v>63</v>
      </c>
      <c r="N76" s="267">
        <f t="shared" si="33"/>
        <v>12.045</v>
      </c>
      <c r="O76" s="267">
        <f t="shared" si="35"/>
        <v>16.425000000000001</v>
      </c>
      <c r="P76" s="62">
        <f t="shared" si="36"/>
        <v>19.71</v>
      </c>
      <c r="Q76" s="291"/>
      <c r="R76" s="291"/>
      <c r="S76" s="291"/>
      <c r="T76" s="292"/>
      <c r="U76" s="292"/>
      <c r="V76" s="290"/>
    </row>
    <row r="77" spans="2:22" ht="15.75" thickBot="1" x14ac:dyDescent="0.3">
      <c r="B77" s="300"/>
      <c r="C77" s="323"/>
      <c r="D77" s="323"/>
      <c r="E77" s="323"/>
      <c r="F77" s="20" t="s">
        <v>69</v>
      </c>
      <c r="G77" s="220">
        <v>417</v>
      </c>
      <c r="H77" s="21">
        <v>40</v>
      </c>
      <c r="I77" s="21">
        <v>15</v>
      </c>
      <c r="J77" s="21">
        <v>25</v>
      </c>
      <c r="K77" s="21">
        <v>40</v>
      </c>
      <c r="L77" s="64">
        <v>15</v>
      </c>
      <c r="M77" s="64">
        <v>25</v>
      </c>
      <c r="N77" s="267">
        <f t="shared" si="33"/>
        <v>16.68</v>
      </c>
      <c r="O77" s="267">
        <f t="shared" si="35"/>
        <v>6.2549999999999999</v>
      </c>
      <c r="P77" s="62">
        <f t="shared" si="36"/>
        <v>10.425000000000001</v>
      </c>
      <c r="Q77" s="291"/>
      <c r="R77" s="291"/>
      <c r="S77" s="291"/>
      <c r="T77" s="292"/>
      <c r="U77" s="292"/>
      <c r="V77" s="290"/>
    </row>
    <row r="78" spans="2:22" ht="15.75" thickBot="1" x14ac:dyDescent="0.3">
      <c r="B78" s="300"/>
      <c r="C78" s="323"/>
      <c r="D78" s="323"/>
      <c r="E78" s="323"/>
      <c r="F78" s="20" t="s">
        <v>14</v>
      </c>
      <c r="G78" s="220">
        <v>4400</v>
      </c>
      <c r="H78" s="21">
        <v>8</v>
      </c>
      <c r="I78" s="21">
        <v>8</v>
      </c>
      <c r="J78" s="21">
        <v>8</v>
      </c>
      <c r="K78" s="21">
        <v>8</v>
      </c>
      <c r="L78" s="64">
        <v>8</v>
      </c>
      <c r="M78" s="64">
        <v>8</v>
      </c>
      <c r="N78" s="267">
        <f t="shared" si="33"/>
        <v>35.200000000000003</v>
      </c>
      <c r="O78" s="267">
        <f t="shared" si="35"/>
        <v>35.200000000000003</v>
      </c>
      <c r="P78" s="62">
        <f t="shared" si="36"/>
        <v>35.200000000000003</v>
      </c>
      <c r="Q78" s="291"/>
      <c r="R78" s="291"/>
      <c r="S78" s="291"/>
      <c r="T78" s="292"/>
      <c r="U78" s="292"/>
      <c r="V78" s="290"/>
    </row>
    <row r="79" spans="2:22" ht="16.5" thickBot="1" x14ac:dyDescent="0.3">
      <c r="B79" s="300"/>
      <c r="C79" s="323"/>
      <c r="D79" s="323"/>
      <c r="E79" s="323"/>
      <c r="F79" s="22" t="s">
        <v>27</v>
      </c>
      <c r="G79" s="220">
        <v>80</v>
      </c>
      <c r="H79" s="23">
        <v>0.2</v>
      </c>
      <c r="I79" s="23">
        <v>0.2</v>
      </c>
      <c r="J79" s="23">
        <v>0.3</v>
      </c>
      <c r="K79" s="23">
        <v>0.2</v>
      </c>
      <c r="L79" s="66">
        <v>0.3</v>
      </c>
      <c r="M79" s="66">
        <v>0.3</v>
      </c>
      <c r="N79" s="267">
        <f t="shared" si="33"/>
        <v>1.6E-2</v>
      </c>
      <c r="O79" s="267">
        <f t="shared" si="35"/>
        <v>1.6E-2</v>
      </c>
      <c r="P79" s="62">
        <f t="shared" si="36"/>
        <v>2.4E-2</v>
      </c>
      <c r="Q79" s="291"/>
      <c r="R79" s="291"/>
      <c r="S79" s="291"/>
      <c r="T79" s="292"/>
      <c r="U79" s="292"/>
      <c r="V79" s="290"/>
    </row>
    <row r="80" spans="2:22" ht="32.25" thickBot="1" x14ac:dyDescent="0.3">
      <c r="B80" s="67" t="s">
        <v>124</v>
      </c>
      <c r="C80" s="227">
        <v>20</v>
      </c>
      <c r="D80" s="227">
        <v>25</v>
      </c>
      <c r="E80" s="227">
        <v>30</v>
      </c>
      <c r="F80" s="68" t="s">
        <v>123</v>
      </c>
      <c r="G80" s="220">
        <v>1000</v>
      </c>
      <c r="H80" s="23">
        <v>22</v>
      </c>
      <c r="I80" s="23">
        <v>27</v>
      </c>
      <c r="J80" s="23">
        <v>32</v>
      </c>
      <c r="K80" s="23">
        <v>20</v>
      </c>
      <c r="L80" s="69">
        <v>25</v>
      </c>
      <c r="M80" s="69">
        <v>30</v>
      </c>
      <c r="N80" s="267">
        <f t="shared" si="33"/>
        <v>22</v>
      </c>
      <c r="O80" s="267">
        <f t="shared" si="35"/>
        <v>27</v>
      </c>
      <c r="P80" s="62">
        <f t="shared" si="36"/>
        <v>32</v>
      </c>
      <c r="Q80" s="220">
        <f>N80</f>
        <v>22</v>
      </c>
      <c r="R80" s="220">
        <f t="shared" ref="R80:S80" si="39">O80</f>
        <v>27</v>
      </c>
      <c r="S80" s="220">
        <f t="shared" si="39"/>
        <v>32</v>
      </c>
      <c r="T80" s="221">
        <f t="shared" ref="T80:V81" si="40">Q80*1.5</f>
        <v>33</v>
      </c>
      <c r="U80" s="221">
        <f t="shared" si="40"/>
        <v>40.5</v>
      </c>
      <c r="V80" s="221">
        <f t="shared" si="40"/>
        <v>48</v>
      </c>
    </row>
    <row r="81" spans="2:22" ht="16.5" thickBot="1" x14ac:dyDescent="0.3">
      <c r="B81" s="307" t="s">
        <v>96</v>
      </c>
      <c r="C81" s="330">
        <v>200</v>
      </c>
      <c r="D81" s="330">
        <v>200</v>
      </c>
      <c r="E81" s="330">
        <v>200</v>
      </c>
      <c r="F81" s="22" t="s">
        <v>41</v>
      </c>
      <c r="G81" s="220">
        <v>1300</v>
      </c>
      <c r="H81" s="21">
        <v>20</v>
      </c>
      <c r="I81" s="21">
        <v>20</v>
      </c>
      <c r="J81" s="21">
        <v>20</v>
      </c>
      <c r="K81" s="21">
        <v>20</v>
      </c>
      <c r="L81" s="21">
        <v>20</v>
      </c>
      <c r="M81" s="21">
        <v>20</v>
      </c>
      <c r="N81" s="267">
        <f t="shared" si="33"/>
        <v>26</v>
      </c>
      <c r="O81" s="267">
        <f t="shared" si="35"/>
        <v>26</v>
      </c>
      <c r="P81" s="62">
        <f t="shared" si="36"/>
        <v>26</v>
      </c>
      <c r="Q81" s="286">
        <f>SUM(N81:N82)</f>
        <v>29.4</v>
      </c>
      <c r="R81" s="286">
        <f t="shared" ref="R81:S81" si="41">SUM(O81:O82)</f>
        <v>29.4</v>
      </c>
      <c r="S81" s="286">
        <f t="shared" si="41"/>
        <v>29.4</v>
      </c>
      <c r="T81" s="288">
        <f t="shared" si="40"/>
        <v>44.099999999999994</v>
      </c>
      <c r="U81" s="288">
        <f t="shared" si="40"/>
        <v>44.099999999999994</v>
      </c>
      <c r="V81" s="284">
        <f t="shared" si="40"/>
        <v>44.099999999999994</v>
      </c>
    </row>
    <row r="82" spans="2:22" ht="16.5" thickBot="1" x14ac:dyDescent="0.3">
      <c r="B82" s="308"/>
      <c r="C82" s="335"/>
      <c r="D82" s="335"/>
      <c r="E82" s="335"/>
      <c r="F82" s="22" t="s">
        <v>37</v>
      </c>
      <c r="G82" s="220">
        <v>425</v>
      </c>
      <c r="H82" s="21">
        <v>8</v>
      </c>
      <c r="I82" s="21">
        <v>8</v>
      </c>
      <c r="J82" s="21">
        <v>8</v>
      </c>
      <c r="K82" s="21">
        <v>8</v>
      </c>
      <c r="L82" s="21">
        <v>8</v>
      </c>
      <c r="M82" s="21">
        <v>8</v>
      </c>
      <c r="N82" s="267">
        <f t="shared" si="33"/>
        <v>3.4</v>
      </c>
      <c r="O82" s="267">
        <f t="shared" si="35"/>
        <v>3.4</v>
      </c>
      <c r="P82" s="62">
        <f t="shared" si="36"/>
        <v>3.4</v>
      </c>
      <c r="Q82" s="287"/>
      <c r="R82" s="287"/>
      <c r="S82" s="287"/>
      <c r="T82" s="289"/>
      <c r="U82" s="289"/>
      <c r="V82" s="285"/>
    </row>
    <row r="83" spans="2:22" ht="30" x14ac:dyDescent="0.25">
      <c r="B83" s="53" t="s">
        <v>109</v>
      </c>
      <c r="C83" s="54">
        <v>30</v>
      </c>
      <c r="D83" s="54">
        <v>50</v>
      </c>
      <c r="E83" s="54">
        <v>50</v>
      </c>
      <c r="F83" s="55" t="s">
        <v>109</v>
      </c>
      <c r="G83" s="224">
        <v>550</v>
      </c>
      <c r="H83" s="21">
        <v>30</v>
      </c>
      <c r="I83" s="21">
        <v>50</v>
      </c>
      <c r="J83" s="21">
        <v>50</v>
      </c>
      <c r="K83" s="21">
        <v>30</v>
      </c>
      <c r="L83" s="21">
        <v>50</v>
      </c>
      <c r="M83" s="21">
        <v>50</v>
      </c>
      <c r="N83" s="267">
        <f t="shared" si="33"/>
        <v>16.5</v>
      </c>
      <c r="O83" s="267">
        <f t="shared" si="35"/>
        <v>27.5</v>
      </c>
      <c r="P83" s="62">
        <f t="shared" si="36"/>
        <v>27.5</v>
      </c>
      <c r="Q83" s="220">
        <f>SUM(N83)</f>
        <v>16.5</v>
      </c>
      <c r="R83" s="220">
        <f t="shared" ref="R83:S83" si="42">SUM(O83)</f>
        <v>27.5</v>
      </c>
      <c r="S83" s="220">
        <f t="shared" si="42"/>
        <v>27.5</v>
      </c>
      <c r="T83" s="221">
        <f>Q83*1.5</f>
        <v>24.75</v>
      </c>
      <c r="U83" s="221">
        <f>R83*1.5</f>
        <v>41.25</v>
      </c>
      <c r="V83" s="219">
        <f>S83*1.5</f>
        <v>41.25</v>
      </c>
    </row>
    <row r="84" spans="2:22" ht="15.75" thickBot="1" x14ac:dyDescent="0.3">
      <c r="B84" s="70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2"/>
      <c r="O84" s="72"/>
      <c r="P84" s="72"/>
      <c r="Q84" s="72">
        <f t="shared" ref="Q84:V84" si="43">SUM(Q65:Q83)</f>
        <v>436.875</v>
      </c>
      <c r="R84" s="72">
        <f t="shared" si="43"/>
        <v>503.13199999999995</v>
      </c>
      <c r="S84" s="72">
        <f t="shared" si="43"/>
        <v>540.40300000000002</v>
      </c>
      <c r="T84" s="72">
        <f t="shared" si="43"/>
        <v>655.31250000000011</v>
      </c>
      <c r="U84" s="72">
        <f t="shared" si="43"/>
        <v>754.69799999999998</v>
      </c>
      <c r="V84" s="73">
        <f t="shared" si="43"/>
        <v>810.60450000000003</v>
      </c>
    </row>
    <row r="85" spans="2:22" x14ac:dyDescent="0.25">
      <c r="B85" s="329" t="s">
        <v>44</v>
      </c>
      <c r="C85" s="329"/>
      <c r="D85" s="329"/>
      <c r="E85" s="329"/>
      <c r="F85" s="329"/>
      <c r="G85" s="329"/>
      <c r="H85" s="329"/>
      <c r="I85" s="329"/>
      <c r="J85" s="329"/>
      <c r="K85" s="329"/>
      <c r="L85" s="329"/>
      <c r="M85" s="329"/>
      <c r="N85" s="329"/>
      <c r="O85" s="329"/>
      <c r="P85" s="329"/>
      <c r="Q85" s="14"/>
      <c r="R85" s="13"/>
      <c r="S85" s="13"/>
      <c r="T85" s="13"/>
      <c r="U85" s="13"/>
      <c r="V85" s="13"/>
    </row>
    <row r="86" spans="2:22" ht="15" customHeight="1" x14ac:dyDescent="0.25">
      <c r="B86" s="324" t="s">
        <v>114</v>
      </c>
      <c r="C86" s="322" t="s">
        <v>45</v>
      </c>
      <c r="D86" s="322" t="s">
        <v>47</v>
      </c>
      <c r="E86" s="322" t="s">
        <v>112</v>
      </c>
      <c r="F86" s="38" t="s">
        <v>152</v>
      </c>
      <c r="G86" s="220">
        <v>4500</v>
      </c>
      <c r="H86" s="21">
        <v>50</v>
      </c>
      <c r="I86" s="21">
        <v>65</v>
      </c>
      <c r="J86" s="21">
        <v>80</v>
      </c>
      <c r="K86" s="21">
        <v>47</v>
      </c>
      <c r="L86" s="21">
        <v>58</v>
      </c>
      <c r="M86" s="21">
        <v>69</v>
      </c>
      <c r="N86" s="220">
        <f t="shared" ref="N86:N109" si="44">H86*G86/1000</f>
        <v>225</v>
      </c>
      <c r="O86" s="220">
        <f t="shared" ref="O86:O109" si="45">I86*G86/1000</f>
        <v>292.5</v>
      </c>
      <c r="P86" s="220">
        <f t="shared" ref="P86:P103" si="46">J86*G86/1000</f>
        <v>360</v>
      </c>
      <c r="Q86" s="291">
        <f>SUM(N86:N94)</f>
        <v>265.88100000000003</v>
      </c>
      <c r="R86" s="291">
        <f>SUM(O86:O94)</f>
        <v>343.09699999999998</v>
      </c>
      <c r="S86" s="291">
        <f>SUM(P86:P94)</f>
        <v>420.61200000000002</v>
      </c>
      <c r="T86" s="291">
        <f>Q86*1.5</f>
        <v>398.82150000000001</v>
      </c>
      <c r="U86" s="291">
        <f>R86*1.5</f>
        <v>514.64549999999997</v>
      </c>
      <c r="V86" s="291">
        <f>S86*1.5</f>
        <v>630.91800000000001</v>
      </c>
    </row>
    <row r="87" spans="2:22" ht="15" customHeight="1" x14ac:dyDescent="0.25">
      <c r="B87" s="324"/>
      <c r="C87" s="322"/>
      <c r="D87" s="322"/>
      <c r="E87" s="322"/>
      <c r="F87" s="74" t="s">
        <v>82</v>
      </c>
      <c r="G87" s="220">
        <v>409</v>
      </c>
      <c r="H87" s="21">
        <v>40</v>
      </c>
      <c r="I87" s="21">
        <v>50</v>
      </c>
      <c r="J87" s="21">
        <v>60</v>
      </c>
      <c r="K87" s="21">
        <v>32</v>
      </c>
      <c r="L87" s="21">
        <v>40</v>
      </c>
      <c r="M87" s="21">
        <v>48</v>
      </c>
      <c r="N87" s="266">
        <f t="shared" si="44"/>
        <v>16.36</v>
      </c>
      <c r="O87" s="266">
        <f t="shared" si="45"/>
        <v>20.45</v>
      </c>
      <c r="P87" s="220">
        <f t="shared" si="46"/>
        <v>24.54</v>
      </c>
      <c r="Q87" s="291"/>
      <c r="R87" s="291"/>
      <c r="S87" s="291"/>
      <c r="T87" s="291"/>
      <c r="U87" s="291"/>
      <c r="V87" s="291"/>
    </row>
    <row r="88" spans="2:22" ht="15" customHeight="1" x14ac:dyDescent="0.25">
      <c r="B88" s="324"/>
      <c r="C88" s="322"/>
      <c r="D88" s="322"/>
      <c r="E88" s="322"/>
      <c r="F88" s="20" t="s">
        <v>59</v>
      </c>
      <c r="G88" s="220">
        <v>212</v>
      </c>
      <c r="H88" s="21">
        <v>20</v>
      </c>
      <c r="I88" s="21">
        <v>25</v>
      </c>
      <c r="J88" s="21">
        <v>30</v>
      </c>
      <c r="K88" s="21">
        <v>16</v>
      </c>
      <c r="L88" s="21">
        <v>20</v>
      </c>
      <c r="M88" s="21">
        <v>24</v>
      </c>
      <c r="N88" s="266">
        <f t="shared" si="44"/>
        <v>4.24</v>
      </c>
      <c r="O88" s="266">
        <f t="shared" si="45"/>
        <v>5.3</v>
      </c>
      <c r="P88" s="220">
        <f t="shared" si="46"/>
        <v>6.36</v>
      </c>
      <c r="Q88" s="291"/>
      <c r="R88" s="291"/>
      <c r="S88" s="291"/>
      <c r="T88" s="291"/>
      <c r="U88" s="291"/>
      <c r="V88" s="291"/>
    </row>
    <row r="89" spans="2:22" ht="15" customHeight="1" x14ac:dyDescent="0.25">
      <c r="B89" s="324"/>
      <c r="C89" s="322"/>
      <c r="D89" s="322"/>
      <c r="E89" s="322"/>
      <c r="F89" s="20" t="s">
        <v>39</v>
      </c>
      <c r="G89" s="220">
        <v>276</v>
      </c>
      <c r="H89" s="21">
        <v>21</v>
      </c>
      <c r="I89" s="21">
        <v>26</v>
      </c>
      <c r="J89" s="21">
        <v>32</v>
      </c>
      <c r="K89" s="21">
        <v>16</v>
      </c>
      <c r="L89" s="21">
        <v>20</v>
      </c>
      <c r="M89" s="21">
        <v>24</v>
      </c>
      <c r="N89" s="266">
        <f t="shared" si="44"/>
        <v>5.7960000000000003</v>
      </c>
      <c r="O89" s="266">
        <f t="shared" si="45"/>
        <v>7.1760000000000002</v>
      </c>
      <c r="P89" s="220">
        <f t="shared" si="46"/>
        <v>8.8320000000000007</v>
      </c>
      <c r="Q89" s="291"/>
      <c r="R89" s="291"/>
      <c r="S89" s="291"/>
      <c r="T89" s="291"/>
      <c r="U89" s="291"/>
      <c r="V89" s="291"/>
    </row>
    <row r="90" spans="2:22" ht="15" customHeight="1" x14ac:dyDescent="0.25">
      <c r="B90" s="324"/>
      <c r="C90" s="322"/>
      <c r="D90" s="322"/>
      <c r="E90" s="322"/>
      <c r="F90" s="20" t="s">
        <v>10</v>
      </c>
      <c r="G90" s="220">
        <v>219</v>
      </c>
      <c r="H90" s="21">
        <v>10</v>
      </c>
      <c r="I90" s="21">
        <v>12</v>
      </c>
      <c r="J90" s="21">
        <v>15</v>
      </c>
      <c r="K90" s="21">
        <v>8</v>
      </c>
      <c r="L90" s="21">
        <v>10</v>
      </c>
      <c r="M90" s="21">
        <v>12</v>
      </c>
      <c r="N90" s="266">
        <f t="shared" si="44"/>
        <v>2.19</v>
      </c>
      <c r="O90" s="266">
        <f t="shared" si="45"/>
        <v>2.6280000000000001</v>
      </c>
      <c r="P90" s="220">
        <f t="shared" si="46"/>
        <v>3.2850000000000001</v>
      </c>
      <c r="Q90" s="291"/>
      <c r="R90" s="291"/>
      <c r="S90" s="291"/>
      <c r="T90" s="291"/>
      <c r="U90" s="291"/>
      <c r="V90" s="291"/>
    </row>
    <row r="91" spans="2:22" ht="15" customHeight="1" x14ac:dyDescent="0.25">
      <c r="B91" s="324"/>
      <c r="C91" s="322"/>
      <c r="D91" s="322"/>
      <c r="E91" s="322"/>
      <c r="F91" s="20" t="s">
        <v>11</v>
      </c>
      <c r="G91" s="220">
        <v>204</v>
      </c>
      <c r="H91" s="21">
        <v>9</v>
      </c>
      <c r="I91" s="21">
        <v>12</v>
      </c>
      <c r="J91" s="21">
        <v>14</v>
      </c>
      <c r="K91" s="21">
        <v>8</v>
      </c>
      <c r="L91" s="21">
        <v>10</v>
      </c>
      <c r="M91" s="21">
        <v>12</v>
      </c>
      <c r="N91" s="266">
        <f t="shared" si="44"/>
        <v>1.8360000000000001</v>
      </c>
      <c r="O91" s="266">
        <f t="shared" si="45"/>
        <v>2.448</v>
      </c>
      <c r="P91" s="220">
        <f t="shared" si="46"/>
        <v>2.8559999999999999</v>
      </c>
      <c r="Q91" s="291"/>
      <c r="R91" s="291"/>
      <c r="S91" s="291"/>
      <c r="T91" s="291"/>
      <c r="U91" s="291"/>
      <c r="V91" s="291"/>
    </row>
    <row r="92" spans="2:22" ht="15" customHeight="1" x14ac:dyDescent="0.25">
      <c r="B92" s="324"/>
      <c r="C92" s="322"/>
      <c r="D92" s="322"/>
      <c r="E92" s="322"/>
      <c r="F92" s="68" t="s">
        <v>57</v>
      </c>
      <c r="G92" s="220">
        <v>1345</v>
      </c>
      <c r="H92" s="21">
        <v>6</v>
      </c>
      <c r="I92" s="21">
        <v>7</v>
      </c>
      <c r="J92" s="21">
        <v>8</v>
      </c>
      <c r="K92" s="21">
        <v>6</v>
      </c>
      <c r="L92" s="21">
        <v>7</v>
      </c>
      <c r="M92" s="21">
        <v>8</v>
      </c>
      <c r="N92" s="266">
        <f t="shared" si="44"/>
        <v>8.07</v>
      </c>
      <c r="O92" s="266">
        <f t="shared" si="45"/>
        <v>9.4149999999999991</v>
      </c>
      <c r="P92" s="220">
        <f t="shared" si="46"/>
        <v>10.76</v>
      </c>
      <c r="Q92" s="291"/>
      <c r="R92" s="291"/>
      <c r="S92" s="291"/>
      <c r="T92" s="291"/>
      <c r="U92" s="291"/>
      <c r="V92" s="291"/>
    </row>
    <row r="93" spans="2:22" x14ac:dyDescent="0.25">
      <c r="B93" s="324"/>
      <c r="C93" s="322"/>
      <c r="D93" s="322"/>
      <c r="E93" s="322"/>
      <c r="F93" s="20" t="s">
        <v>12</v>
      </c>
      <c r="G93" s="220">
        <v>791</v>
      </c>
      <c r="H93" s="21">
        <v>3</v>
      </c>
      <c r="I93" s="21">
        <v>4</v>
      </c>
      <c r="J93" s="21">
        <v>5</v>
      </c>
      <c r="K93" s="21">
        <v>5</v>
      </c>
      <c r="L93" s="21">
        <v>5</v>
      </c>
      <c r="M93" s="21">
        <v>7</v>
      </c>
      <c r="N93" s="266">
        <f t="shared" si="44"/>
        <v>2.3730000000000002</v>
      </c>
      <c r="O93" s="266">
        <f t="shared" si="45"/>
        <v>3.1640000000000001</v>
      </c>
      <c r="P93" s="220">
        <f t="shared" si="46"/>
        <v>3.9550000000000001</v>
      </c>
      <c r="Q93" s="291"/>
      <c r="R93" s="291"/>
      <c r="S93" s="291"/>
      <c r="T93" s="291"/>
      <c r="U93" s="291"/>
      <c r="V93" s="291"/>
    </row>
    <row r="94" spans="2:22" ht="15.75" x14ac:dyDescent="0.25">
      <c r="B94" s="324"/>
      <c r="C94" s="322"/>
      <c r="D94" s="322"/>
      <c r="E94" s="322"/>
      <c r="F94" s="22" t="s">
        <v>27</v>
      </c>
      <c r="G94" s="220">
        <v>80</v>
      </c>
      <c r="H94" s="23">
        <v>0.2</v>
      </c>
      <c r="I94" s="23">
        <v>0.2</v>
      </c>
      <c r="J94" s="23">
        <v>0.3</v>
      </c>
      <c r="K94" s="23">
        <v>0.2</v>
      </c>
      <c r="L94" s="23">
        <v>0.2</v>
      </c>
      <c r="M94" s="23">
        <v>0.3</v>
      </c>
      <c r="N94" s="266">
        <f t="shared" si="44"/>
        <v>1.6E-2</v>
      </c>
      <c r="O94" s="266">
        <f t="shared" si="45"/>
        <v>1.6E-2</v>
      </c>
      <c r="P94" s="220">
        <f t="shared" si="46"/>
        <v>2.4E-2</v>
      </c>
      <c r="Q94" s="291"/>
      <c r="R94" s="291"/>
      <c r="S94" s="291"/>
      <c r="T94" s="291"/>
      <c r="U94" s="291"/>
      <c r="V94" s="291"/>
    </row>
    <row r="95" spans="2:22" ht="30" x14ac:dyDescent="0.25">
      <c r="B95" s="300" t="s">
        <v>125</v>
      </c>
      <c r="C95" s="299">
        <v>50</v>
      </c>
      <c r="D95" s="299">
        <v>50</v>
      </c>
      <c r="E95" s="299">
        <v>50</v>
      </c>
      <c r="F95" s="228" t="s">
        <v>126</v>
      </c>
      <c r="G95" s="220">
        <v>412</v>
      </c>
      <c r="H95" s="21">
        <v>30</v>
      </c>
      <c r="I95" s="21">
        <v>30</v>
      </c>
      <c r="J95" s="21">
        <v>30</v>
      </c>
      <c r="K95" s="21">
        <v>30</v>
      </c>
      <c r="L95" s="21">
        <v>30</v>
      </c>
      <c r="M95" s="21">
        <v>30</v>
      </c>
      <c r="N95" s="266">
        <f t="shared" si="44"/>
        <v>12.36</v>
      </c>
      <c r="O95" s="266">
        <f t="shared" si="45"/>
        <v>12.36</v>
      </c>
      <c r="P95" s="220">
        <f t="shared" si="46"/>
        <v>12.36</v>
      </c>
      <c r="Q95" s="286">
        <f>SUM(N95:N105)</f>
        <v>96.075000000000003</v>
      </c>
      <c r="R95" s="286">
        <f>SUM(O95:O105)</f>
        <v>96.075000000000003</v>
      </c>
      <c r="S95" s="286">
        <f>SUM(P95:P105)</f>
        <v>96.075000000000003</v>
      </c>
      <c r="T95" s="286">
        <f>Q95*1.5</f>
        <v>144.11250000000001</v>
      </c>
      <c r="U95" s="286">
        <f>R95*1.5</f>
        <v>144.11250000000001</v>
      </c>
      <c r="V95" s="358">
        <f>S95*1.5</f>
        <v>144.11250000000001</v>
      </c>
    </row>
    <row r="96" spans="2:22" ht="30" x14ac:dyDescent="0.25">
      <c r="B96" s="300"/>
      <c r="C96" s="299"/>
      <c r="D96" s="299"/>
      <c r="E96" s="299"/>
      <c r="F96" s="228" t="s">
        <v>127</v>
      </c>
      <c r="G96" s="220">
        <v>412</v>
      </c>
      <c r="H96" s="21">
        <v>2</v>
      </c>
      <c r="I96" s="21">
        <v>2</v>
      </c>
      <c r="J96" s="21">
        <v>2</v>
      </c>
      <c r="K96" s="21">
        <v>2</v>
      </c>
      <c r="L96" s="21">
        <v>2</v>
      </c>
      <c r="M96" s="21">
        <v>2</v>
      </c>
      <c r="N96" s="266">
        <f t="shared" si="44"/>
        <v>0.82399999999999995</v>
      </c>
      <c r="O96" s="266">
        <f t="shared" si="45"/>
        <v>0.82399999999999995</v>
      </c>
      <c r="P96" s="220">
        <f t="shared" si="46"/>
        <v>0.82399999999999995</v>
      </c>
      <c r="Q96" s="294"/>
      <c r="R96" s="294"/>
      <c r="S96" s="294"/>
      <c r="T96" s="294"/>
      <c r="U96" s="294"/>
      <c r="V96" s="359"/>
    </row>
    <row r="97" spans="2:22" x14ac:dyDescent="0.25">
      <c r="B97" s="300"/>
      <c r="C97" s="299"/>
      <c r="D97" s="299"/>
      <c r="E97" s="299"/>
      <c r="F97" s="228" t="s">
        <v>37</v>
      </c>
      <c r="G97" s="220">
        <v>425</v>
      </c>
      <c r="H97" s="21">
        <v>4</v>
      </c>
      <c r="I97" s="21">
        <v>4</v>
      </c>
      <c r="J97" s="21">
        <v>4</v>
      </c>
      <c r="K97" s="21">
        <v>4</v>
      </c>
      <c r="L97" s="21">
        <v>4</v>
      </c>
      <c r="M97" s="21">
        <v>4</v>
      </c>
      <c r="N97" s="266">
        <f t="shared" si="44"/>
        <v>1.7</v>
      </c>
      <c r="O97" s="266">
        <f t="shared" si="45"/>
        <v>1.7</v>
      </c>
      <c r="P97" s="220">
        <f t="shared" si="46"/>
        <v>1.7</v>
      </c>
      <c r="Q97" s="294"/>
      <c r="R97" s="294"/>
      <c r="S97" s="294"/>
      <c r="T97" s="294"/>
      <c r="U97" s="294"/>
      <c r="V97" s="359"/>
    </row>
    <row r="98" spans="2:22" x14ac:dyDescent="0.25">
      <c r="B98" s="300"/>
      <c r="C98" s="299"/>
      <c r="D98" s="299"/>
      <c r="E98" s="299"/>
      <c r="F98" s="228" t="s">
        <v>128</v>
      </c>
      <c r="G98" s="220">
        <v>4400</v>
      </c>
      <c r="H98" s="21">
        <v>1</v>
      </c>
      <c r="I98" s="21">
        <v>1</v>
      </c>
      <c r="J98" s="21">
        <v>1</v>
      </c>
      <c r="K98" s="21">
        <v>1</v>
      </c>
      <c r="L98" s="21">
        <v>1</v>
      </c>
      <c r="M98" s="21">
        <v>1</v>
      </c>
      <c r="N98" s="266">
        <f t="shared" si="44"/>
        <v>4.4000000000000004</v>
      </c>
      <c r="O98" s="266">
        <f t="shared" si="45"/>
        <v>4.4000000000000004</v>
      </c>
      <c r="P98" s="220">
        <f t="shared" si="46"/>
        <v>4.4000000000000004</v>
      </c>
      <c r="Q98" s="294"/>
      <c r="R98" s="294"/>
      <c r="S98" s="294"/>
      <c r="T98" s="294"/>
      <c r="U98" s="294"/>
      <c r="V98" s="359"/>
    </row>
    <row r="99" spans="2:22" x14ac:dyDescent="0.25">
      <c r="B99" s="300"/>
      <c r="C99" s="299"/>
      <c r="D99" s="299"/>
      <c r="E99" s="299"/>
      <c r="F99" s="228" t="s">
        <v>132</v>
      </c>
      <c r="G99" s="220">
        <v>517</v>
      </c>
      <c r="H99" s="21">
        <v>5</v>
      </c>
      <c r="I99" s="21">
        <v>5</v>
      </c>
      <c r="J99" s="21">
        <v>5</v>
      </c>
      <c r="K99" s="21">
        <v>5</v>
      </c>
      <c r="L99" s="21">
        <v>5</v>
      </c>
      <c r="M99" s="21">
        <v>5</v>
      </c>
      <c r="N99" s="266">
        <f t="shared" si="44"/>
        <v>2.585</v>
      </c>
      <c r="O99" s="266">
        <f t="shared" si="45"/>
        <v>2.585</v>
      </c>
      <c r="P99" s="220">
        <f t="shared" si="46"/>
        <v>2.585</v>
      </c>
      <c r="Q99" s="294"/>
      <c r="R99" s="294"/>
      <c r="S99" s="294"/>
      <c r="T99" s="294"/>
      <c r="U99" s="294"/>
      <c r="V99" s="359"/>
    </row>
    <row r="100" spans="2:22" x14ac:dyDescent="0.25">
      <c r="B100" s="300"/>
      <c r="C100" s="299"/>
      <c r="D100" s="299"/>
      <c r="E100" s="299"/>
      <c r="F100" s="228" t="s">
        <v>60</v>
      </c>
      <c r="G100" s="220">
        <v>417</v>
      </c>
      <c r="H100" s="21">
        <v>9</v>
      </c>
      <c r="I100" s="21">
        <v>9</v>
      </c>
      <c r="J100" s="21">
        <v>9</v>
      </c>
      <c r="K100" s="21">
        <v>9</v>
      </c>
      <c r="L100" s="21">
        <v>9</v>
      </c>
      <c r="M100" s="21">
        <v>9</v>
      </c>
      <c r="N100" s="266">
        <f t="shared" si="44"/>
        <v>3.7530000000000001</v>
      </c>
      <c r="O100" s="266">
        <f t="shared" si="45"/>
        <v>3.7530000000000001</v>
      </c>
      <c r="P100" s="220">
        <f t="shared" si="46"/>
        <v>3.7530000000000001</v>
      </c>
      <c r="Q100" s="294"/>
      <c r="R100" s="294"/>
      <c r="S100" s="294"/>
      <c r="T100" s="294"/>
      <c r="U100" s="294"/>
      <c r="V100" s="359"/>
    </row>
    <row r="101" spans="2:22" x14ac:dyDescent="0.25">
      <c r="B101" s="300"/>
      <c r="C101" s="299"/>
      <c r="D101" s="299"/>
      <c r="E101" s="299"/>
      <c r="F101" s="248" t="s">
        <v>119</v>
      </c>
      <c r="G101" s="103">
        <v>5000</v>
      </c>
      <c r="H101" s="21">
        <v>13</v>
      </c>
      <c r="I101" s="21">
        <v>13</v>
      </c>
      <c r="J101" s="21">
        <v>13</v>
      </c>
      <c r="K101" s="21">
        <v>13</v>
      </c>
      <c r="L101" s="21">
        <v>13</v>
      </c>
      <c r="M101" s="21">
        <v>13</v>
      </c>
      <c r="N101" s="266">
        <f t="shared" si="44"/>
        <v>65</v>
      </c>
      <c r="O101" s="266">
        <f t="shared" si="45"/>
        <v>65</v>
      </c>
      <c r="P101" s="220">
        <f t="shared" si="46"/>
        <v>65</v>
      </c>
      <c r="Q101" s="294"/>
      <c r="R101" s="294"/>
      <c r="S101" s="294"/>
      <c r="T101" s="294"/>
      <c r="U101" s="294"/>
      <c r="V101" s="359"/>
    </row>
    <row r="102" spans="2:22" x14ac:dyDescent="0.25">
      <c r="B102" s="300"/>
      <c r="C102" s="299"/>
      <c r="D102" s="299"/>
      <c r="E102" s="299"/>
      <c r="F102" s="228" t="s">
        <v>129</v>
      </c>
      <c r="G102" s="220">
        <v>4800</v>
      </c>
      <c r="H102" s="21">
        <v>1</v>
      </c>
      <c r="I102" s="21">
        <v>1</v>
      </c>
      <c r="J102" s="21">
        <v>1</v>
      </c>
      <c r="K102" s="21">
        <v>1E-3</v>
      </c>
      <c r="L102" s="21">
        <v>1</v>
      </c>
      <c r="M102" s="21">
        <v>1</v>
      </c>
      <c r="N102" s="266">
        <f t="shared" si="44"/>
        <v>4.8</v>
      </c>
      <c r="O102" s="266">
        <f t="shared" si="45"/>
        <v>4.8</v>
      </c>
      <c r="P102" s="220">
        <f t="shared" si="46"/>
        <v>4.8</v>
      </c>
      <c r="Q102" s="294"/>
      <c r="R102" s="294"/>
      <c r="S102" s="294"/>
      <c r="T102" s="294"/>
      <c r="U102" s="294"/>
      <c r="V102" s="359"/>
    </row>
    <row r="103" spans="2:22" x14ac:dyDescent="0.25">
      <c r="B103" s="300"/>
      <c r="C103" s="299"/>
      <c r="D103" s="299"/>
      <c r="E103" s="299"/>
      <c r="F103" s="228" t="s">
        <v>130</v>
      </c>
      <c r="G103" s="220">
        <v>80</v>
      </c>
      <c r="H103" s="23">
        <v>0.2</v>
      </c>
      <c r="I103" s="23">
        <v>0.2</v>
      </c>
      <c r="J103" s="23">
        <v>0.2</v>
      </c>
      <c r="K103" s="23">
        <v>0.2</v>
      </c>
      <c r="L103" s="23">
        <v>0.2</v>
      </c>
      <c r="M103" s="23">
        <v>0.2</v>
      </c>
      <c r="N103" s="266">
        <f t="shared" si="44"/>
        <v>1.6E-2</v>
      </c>
      <c r="O103" s="266">
        <f t="shared" si="45"/>
        <v>1.6E-2</v>
      </c>
      <c r="P103" s="220">
        <f t="shared" si="46"/>
        <v>1.6E-2</v>
      </c>
      <c r="Q103" s="294"/>
      <c r="R103" s="294"/>
      <c r="S103" s="294"/>
      <c r="T103" s="294"/>
      <c r="U103" s="294"/>
      <c r="V103" s="359"/>
    </row>
    <row r="104" spans="2:22" x14ac:dyDescent="0.25">
      <c r="B104" s="300"/>
      <c r="C104" s="299"/>
      <c r="D104" s="299"/>
      <c r="E104" s="299"/>
      <c r="F104" s="228" t="s">
        <v>131</v>
      </c>
      <c r="G104" s="220">
        <v>4000</v>
      </c>
      <c r="H104" s="220">
        <v>0.03</v>
      </c>
      <c r="I104" s="220">
        <v>0.03</v>
      </c>
      <c r="J104" s="220">
        <v>0.03</v>
      </c>
      <c r="K104" s="220">
        <v>0.03</v>
      </c>
      <c r="L104" s="220">
        <v>0.03</v>
      </c>
      <c r="M104" s="220">
        <v>0.03</v>
      </c>
      <c r="N104" s="266">
        <f t="shared" si="44"/>
        <v>0.12</v>
      </c>
      <c r="O104" s="266">
        <f t="shared" si="45"/>
        <v>0.12</v>
      </c>
      <c r="P104" s="231">
        <f t="shared" ref="P104:P109" si="47">J104*G104/1000</f>
        <v>0.12</v>
      </c>
      <c r="Q104" s="294"/>
      <c r="R104" s="294"/>
      <c r="S104" s="294"/>
      <c r="T104" s="294"/>
      <c r="U104" s="294"/>
      <c r="V104" s="359"/>
    </row>
    <row r="105" spans="2:22" x14ac:dyDescent="0.25">
      <c r="B105" s="300"/>
      <c r="C105" s="299"/>
      <c r="D105" s="299"/>
      <c r="E105" s="299"/>
      <c r="F105" s="228" t="s">
        <v>132</v>
      </c>
      <c r="G105" s="220">
        <v>517</v>
      </c>
      <c r="H105" s="21">
        <v>1</v>
      </c>
      <c r="I105" s="21">
        <v>1</v>
      </c>
      <c r="J105" s="21">
        <v>1</v>
      </c>
      <c r="K105" s="21">
        <v>1</v>
      </c>
      <c r="L105" s="21">
        <v>1</v>
      </c>
      <c r="M105" s="21">
        <v>1</v>
      </c>
      <c r="N105" s="266">
        <f t="shared" si="44"/>
        <v>0.51700000000000002</v>
      </c>
      <c r="O105" s="266">
        <f t="shared" si="45"/>
        <v>0.51700000000000002</v>
      </c>
      <c r="P105" s="231">
        <f t="shared" si="47"/>
        <v>0.51700000000000002</v>
      </c>
      <c r="Q105" s="287"/>
      <c r="R105" s="287"/>
      <c r="S105" s="287"/>
      <c r="T105" s="287"/>
      <c r="U105" s="287"/>
      <c r="V105" s="360"/>
    </row>
    <row r="106" spans="2:22" ht="15.75" x14ac:dyDescent="0.25">
      <c r="B106" s="307" t="s">
        <v>49</v>
      </c>
      <c r="C106" s="336" t="s">
        <v>45</v>
      </c>
      <c r="D106" s="336" t="s">
        <v>45</v>
      </c>
      <c r="E106" s="336" t="s">
        <v>45</v>
      </c>
      <c r="F106" s="22" t="s">
        <v>41</v>
      </c>
      <c r="G106" s="220">
        <v>1300</v>
      </c>
      <c r="H106" s="23">
        <v>40</v>
      </c>
      <c r="I106" s="23">
        <v>40</v>
      </c>
      <c r="J106" s="23">
        <v>40</v>
      </c>
      <c r="K106" s="23">
        <v>20</v>
      </c>
      <c r="L106" s="23">
        <v>20</v>
      </c>
      <c r="M106" s="23">
        <v>20</v>
      </c>
      <c r="N106" s="266">
        <f t="shared" si="44"/>
        <v>52</v>
      </c>
      <c r="O106" s="266">
        <f t="shared" si="45"/>
        <v>52</v>
      </c>
      <c r="P106" s="220">
        <f t="shared" si="47"/>
        <v>52</v>
      </c>
      <c r="Q106" s="286">
        <f>SUM(N106:N108)</f>
        <v>120.114</v>
      </c>
      <c r="R106" s="286">
        <f t="shared" ref="R106:S106" si="48">SUM(O106:O108)</f>
        <v>120.114</v>
      </c>
      <c r="S106" s="286">
        <f t="shared" si="48"/>
        <v>120.114</v>
      </c>
      <c r="T106" s="286">
        <f>Q106*1.5</f>
        <v>180.17099999999999</v>
      </c>
      <c r="U106" s="286">
        <f>R106*1.5</f>
        <v>180.17099999999999</v>
      </c>
      <c r="V106" s="286">
        <f>S106*1.5</f>
        <v>180.17099999999999</v>
      </c>
    </row>
    <row r="107" spans="2:22" ht="15.75" x14ac:dyDescent="0.25">
      <c r="B107" s="308"/>
      <c r="C107" s="320"/>
      <c r="D107" s="320"/>
      <c r="E107" s="320"/>
      <c r="F107" s="22" t="s">
        <v>50</v>
      </c>
      <c r="G107" s="220">
        <v>751</v>
      </c>
      <c r="H107" s="23">
        <v>89</v>
      </c>
      <c r="I107" s="23">
        <v>89</v>
      </c>
      <c r="J107" s="23">
        <v>89</v>
      </c>
      <c r="K107" s="23">
        <v>60</v>
      </c>
      <c r="L107" s="23">
        <v>60</v>
      </c>
      <c r="M107" s="23">
        <v>60</v>
      </c>
      <c r="N107" s="266">
        <f t="shared" si="44"/>
        <v>66.838999999999999</v>
      </c>
      <c r="O107" s="266">
        <f t="shared" si="45"/>
        <v>66.838999999999999</v>
      </c>
      <c r="P107" s="220">
        <f t="shared" si="47"/>
        <v>66.838999999999999</v>
      </c>
      <c r="Q107" s="294"/>
      <c r="R107" s="294"/>
      <c r="S107" s="294"/>
      <c r="T107" s="294"/>
      <c r="U107" s="294"/>
      <c r="V107" s="294"/>
    </row>
    <row r="108" spans="2:22" ht="15.75" x14ac:dyDescent="0.25">
      <c r="B108" s="309"/>
      <c r="C108" s="321"/>
      <c r="D108" s="321"/>
      <c r="E108" s="321"/>
      <c r="F108" s="22" t="s">
        <v>31</v>
      </c>
      <c r="G108" s="220">
        <v>425</v>
      </c>
      <c r="H108" s="23">
        <v>3</v>
      </c>
      <c r="I108" s="23">
        <v>3</v>
      </c>
      <c r="J108" s="23">
        <v>3</v>
      </c>
      <c r="K108" s="23">
        <v>3</v>
      </c>
      <c r="L108" s="23">
        <v>3</v>
      </c>
      <c r="M108" s="23">
        <v>3</v>
      </c>
      <c r="N108" s="266">
        <f t="shared" si="44"/>
        <v>1.2749999999999999</v>
      </c>
      <c r="O108" s="266">
        <f t="shared" si="45"/>
        <v>1.2749999999999999</v>
      </c>
      <c r="P108" s="220">
        <f t="shared" si="47"/>
        <v>1.2749999999999999</v>
      </c>
      <c r="Q108" s="287"/>
      <c r="R108" s="287"/>
      <c r="S108" s="287"/>
      <c r="T108" s="287"/>
      <c r="U108" s="287"/>
      <c r="V108" s="287"/>
    </row>
    <row r="109" spans="2:22" ht="30.75" thickBot="1" x14ac:dyDescent="0.3">
      <c r="B109" s="27" t="s">
        <v>109</v>
      </c>
      <c r="C109" s="28">
        <v>30</v>
      </c>
      <c r="D109" s="28">
        <v>50</v>
      </c>
      <c r="E109" s="28">
        <v>50</v>
      </c>
      <c r="F109" s="29" t="s">
        <v>109</v>
      </c>
      <c r="G109" s="30">
        <v>550</v>
      </c>
      <c r="H109" s="31">
        <v>30</v>
      </c>
      <c r="I109" s="31">
        <v>50</v>
      </c>
      <c r="J109" s="31">
        <v>50</v>
      </c>
      <c r="K109" s="31">
        <v>30</v>
      </c>
      <c r="L109" s="31">
        <v>50</v>
      </c>
      <c r="M109" s="31">
        <v>50</v>
      </c>
      <c r="N109" s="266">
        <f t="shared" si="44"/>
        <v>16.5</v>
      </c>
      <c r="O109" s="266">
        <f t="shared" si="45"/>
        <v>27.5</v>
      </c>
      <c r="P109" s="32">
        <f t="shared" si="47"/>
        <v>27.5</v>
      </c>
      <c r="Q109" s="30">
        <f>SUM(N109)</f>
        <v>16.5</v>
      </c>
      <c r="R109" s="30">
        <f t="shared" ref="R109:S109" si="49">SUM(O109)</f>
        <v>27.5</v>
      </c>
      <c r="S109" s="30">
        <f t="shared" si="49"/>
        <v>27.5</v>
      </c>
      <c r="T109" s="30">
        <f>Q109*1.5</f>
        <v>24.75</v>
      </c>
      <c r="U109" s="30">
        <f>R109*1.5</f>
        <v>41.25</v>
      </c>
      <c r="V109" s="75">
        <f>S109*1.5</f>
        <v>41.25</v>
      </c>
    </row>
    <row r="110" spans="2:22" ht="15.75" thickBot="1" x14ac:dyDescent="0.3">
      <c r="B110" s="353"/>
      <c r="C110" s="354"/>
      <c r="D110" s="354"/>
      <c r="E110" s="354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76">
        <f t="shared" ref="Q110:V110" si="50">SUM(Q86:Q109)</f>
        <v>498.57000000000005</v>
      </c>
      <c r="R110" s="77">
        <f t="shared" si="50"/>
        <v>586.78599999999994</v>
      </c>
      <c r="S110" s="77">
        <f t="shared" si="50"/>
        <v>664.30100000000004</v>
      </c>
      <c r="T110" s="77">
        <f t="shared" si="50"/>
        <v>747.85500000000002</v>
      </c>
      <c r="U110" s="77">
        <f t="shared" si="50"/>
        <v>880.17900000000009</v>
      </c>
      <c r="V110" s="78">
        <f t="shared" si="50"/>
        <v>996.45150000000012</v>
      </c>
    </row>
    <row r="111" spans="2:22" ht="15.75" x14ac:dyDescent="0.25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3"/>
      <c r="R111" s="13"/>
      <c r="S111" s="13"/>
      <c r="T111" s="13"/>
      <c r="U111" s="13"/>
      <c r="V111" s="13"/>
    </row>
    <row r="112" spans="2:22" ht="15.75" x14ac:dyDescent="0.25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3"/>
      <c r="R112" s="13"/>
      <c r="S112" s="13"/>
      <c r="T112" s="13"/>
      <c r="U112" s="13"/>
      <c r="V112" s="13"/>
    </row>
    <row r="113" spans="2:22" ht="15.75" x14ac:dyDescent="0.25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3"/>
      <c r="R113" s="13"/>
      <c r="S113" s="13"/>
      <c r="T113" s="13"/>
      <c r="U113" s="13"/>
      <c r="V113" s="13"/>
    </row>
    <row r="114" spans="2:22" ht="15.75" x14ac:dyDescent="0.25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3"/>
      <c r="R114" s="13"/>
      <c r="S114" s="13"/>
      <c r="T114" s="13"/>
      <c r="U114" s="13"/>
      <c r="V114" s="13"/>
    </row>
    <row r="115" spans="2:22" ht="15.75" x14ac:dyDescent="0.25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3"/>
      <c r="R115" s="13"/>
      <c r="S115" s="13"/>
      <c r="T115" s="13"/>
      <c r="U115" s="13"/>
      <c r="V115" s="13"/>
    </row>
    <row r="116" spans="2:22" ht="15.75" x14ac:dyDescent="0.25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3"/>
      <c r="R116" s="37"/>
      <c r="S116" s="37"/>
      <c r="T116" s="37"/>
      <c r="U116" s="37"/>
      <c r="V116" s="37"/>
    </row>
    <row r="117" spans="2:22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22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22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2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00">
    <mergeCell ref="Q95:Q105"/>
    <mergeCell ref="R95:R105"/>
    <mergeCell ref="S95:S105"/>
    <mergeCell ref="T95:T105"/>
    <mergeCell ref="U95:U105"/>
    <mergeCell ref="V95:V105"/>
    <mergeCell ref="V37:V39"/>
    <mergeCell ref="B40:B42"/>
    <mergeCell ref="C40:C42"/>
    <mergeCell ref="D40:D42"/>
    <mergeCell ref="E40:E42"/>
    <mergeCell ref="Q40:Q42"/>
    <mergeCell ref="R40:R42"/>
    <mergeCell ref="S40:S42"/>
    <mergeCell ref="T40:T42"/>
    <mergeCell ref="U40:U42"/>
    <mergeCell ref="V40:V42"/>
    <mergeCell ref="B37:B39"/>
    <mergeCell ref="C37:C39"/>
    <mergeCell ref="D37:D39"/>
    <mergeCell ref="E37:E39"/>
    <mergeCell ref="Q37:Q39"/>
    <mergeCell ref="R37:R39"/>
    <mergeCell ref="S37:S39"/>
    <mergeCell ref="T37:T39"/>
    <mergeCell ref="U37:U39"/>
    <mergeCell ref="V106:V108"/>
    <mergeCell ref="B110:P110"/>
    <mergeCell ref="Q86:Q94"/>
    <mergeCell ref="R86:R94"/>
    <mergeCell ref="S86:S94"/>
    <mergeCell ref="T86:T94"/>
    <mergeCell ref="U86:U94"/>
    <mergeCell ref="V86:V94"/>
    <mergeCell ref="Q106:Q108"/>
    <mergeCell ref="R106:R108"/>
    <mergeCell ref="S106:S108"/>
    <mergeCell ref="T106:T108"/>
    <mergeCell ref="U106:U108"/>
    <mergeCell ref="B55:B57"/>
    <mergeCell ref="C55:C57"/>
    <mergeCell ref="D55:D57"/>
    <mergeCell ref="E55:E57"/>
    <mergeCell ref="D48:D54"/>
    <mergeCell ref="E48:E54"/>
    <mergeCell ref="B48:B54"/>
    <mergeCell ref="C48:C54"/>
    <mergeCell ref="B47:V47"/>
    <mergeCell ref="D71:D74"/>
    <mergeCell ref="E71:E74"/>
    <mergeCell ref="B64:P64"/>
    <mergeCell ref="B65:B70"/>
    <mergeCell ref="C65:C70"/>
    <mergeCell ref="B2:P2"/>
    <mergeCell ref="B6:B7"/>
    <mergeCell ref="C6:E6"/>
    <mergeCell ref="F6:F7"/>
    <mergeCell ref="G6:G7"/>
    <mergeCell ref="H6:J6"/>
    <mergeCell ref="K6:M6"/>
    <mergeCell ref="N6:P6"/>
    <mergeCell ref="B10:B13"/>
    <mergeCell ref="C10:C13"/>
    <mergeCell ref="D10:D13"/>
    <mergeCell ref="E10:E13"/>
    <mergeCell ref="D65:D70"/>
    <mergeCell ref="E106:E108"/>
    <mergeCell ref="D106:D108"/>
    <mergeCell ref="C106:C108"/>
    <mergeCell ref="B106:B108"/>
    <mergeCell ref="B95:B105"/>
    <mergeCell ref="C95:C105"/>
    <mergeCell ref="D95:D105"/>
    <mergeCell ref="E95:E105"/>
    <mergeCell ref="E86:E94"/>
    <mergeCell ref="E75:E79"/>
    <mergeCell ref="B75:B79"/>
    <mergeCell ref="C75:C79"/>
    <mergeCell ref="B86:B94"/>
    <mergeCell ref="C86:C94"/>
    <mergeCell ref="D86:D94"/>
    <mergeCell ref="B63:P63"/>
    <mergeCell ref="Q14:Q19"/>
    <mergeCell ref="B24:P24"/>
    <mergeCell ref="Q55:Q57"/>
    <mergeCell ref="B85:P85"/>
    <mergeCell ref="E58:E60"/>
    <mergeCell ref="B58:B60"/>
    <mergeCell ref="C58:C60"/>
    <mergeCell ref="D58:D60"/>
    <mergeCell ref="D75:D79"/>
    <mergeCell ref="E65:E70"/>
    <mergeCell ref="B81:B82"/>
    <mergeCell ref="C81:C82"/>
    <mergeCell ref="D81:D82"/>
    <mergeCell ref="E81:E82"/>
    <mergeCell ref="Q58:Q60"/>
    <mergeCell ref="B71:B74"/>
    <mergeCell ref="C71:C74"/>
    <mergeCell ref="R14:R19"/>
    <mergeCell ref="S14:S19"/>
    <mergeCell ref="Q20:Q21"/>
    <mergeCell ref="R20:R21"/>
    <mergeCell ref="S20:S21"/>
    <mergeCell ref="Q6:S6"/>
    <mergeCell ref="T6:V6"/>
    <mergeCell ref="B8:V8"/>
    <mergeCell ref="B9:V9"/>
    <mergeCell ref="Q10:Q13"/>
    <mergeCell ref="R10:R13"/>
    <mergeCell ref="S10:S13"/>
    <mergeCell ref="B14:B19"/>
    <mergeCell ref="C14:C19"/>
    <mergeCell ref="D14:D19"/>
    <mergeCell ref="E14:E19"/>
    <mergeCell ref="B20:B21"/>
    <mergeCell ref="C20:C21"/>
    <mergeCell ref="D20:D21"/>
    <mergeCell ref="E20:E21"/>
    <mergeCell ref="T10:T13"/>
    <mergeCell ref="U10:U13"/>
    <mergeCell ref="V10:V13"/>
    <mergeCell ref="T14:T19"/>
    <mergeCell ref="U14:U19"/>
    <mergeCell ref="V14:V19"/>
    <mergeCell ref="T20:T21"/>
    <mergeCell ref="U20:U21"/>
    <mergeCell ref="V20:V21"/>
    <mergeCell ref="B46:P46"/>
    <mergeCell ref="Q26:Q30"/>
    <mergeCell ref="R26:R30"/>
    <mergeCell ref="S26:S30"/>
    <mergeCell ref="T26:T30"/>
    <mergeCell ref="U26:U30"/>
    <mergeCell ref="V26:V30"/>
    <mergeCell ref="Q31:Q36"/>
    <mergeCell ref="R31:R36"/>
    <mergeCell ref="S31:S36"/>
    <mergeCell ref="T31:T36"/>
    <mergeCell ref="U31:U36"/>
    <mergeCell ref="B26:B30"/>
    <mergeCell ref="C26:C30"/>
    <mergeCell ref="D26:D30"/>
    <mergeCell ref="E26:E30"/>
    <mergeCell ref="B31:B36"/>
    <mergeCell ref="C31:C36"/>
    <mergeCell ref="B25:V25"/>
    <mergeCell ref="V48:V54"/>
    <mergeCell ref="T55:T57"/>
    <mergeCell ref="U55:U57"/>
    <mergeCell ref="V55:V57"/>
    <mergeCell ref="T48:T54"/>
    <mergeCell ref="U48:U54"/>
    <mergeCell ref="D31:D36"/>
    <mergeCell ref="B43:B44"/>
    <mergeCell ref="C43:C44"/>
    <mergeCell ref="D43:D44"/>
    <mergeCell ref="E43:E44"/>
    <mergeCell ref="E31:E36"/>
    <mergeCell ref="V31:V36"/>
    <mergeCell ref="Q43:Q44"/>
    <mergeCell ref="R43:R44"/>
    <mergeCell ref="S43:S44"/>
    <mergeCell ref="T43:T44"/>
    <mergeCell ref="U43:U44"/>
    <mergeCell ref="V43:V44"/>
    <mergeCell ref="Q48:Q54"/>
    <mergeCell ref="R48:R54"/>
    <mergeCell ref="S48:S54"/>
    <mergeCell ref="R55:R57"/>
    <mergeCell ref="S55:S57"/>
    <mergeCell ref="T58:T60"/>
    <mergeCell ref="U58:U60"/>
    <mergeCell ref="V58:V60"/>
    <mergeCell ref="Q65:Q70"/>
    <mergeCell ref="R65:R70"/>
    <mergeCell ref="S65:S70"/>
    <mergeCell ref="T65:T70"/>
    <mergeCell ref="U65:U70"/>
    <mergeCell ref="V65:V70"/>
    <mergeCell ref="R58:R60"/>
    <mergeCell ref="S58:S60"/>
    <mergeCell ref="V81:V82"/>
    <mergeCell ref="Q81:Q82"/>
    <mergeCell ref="R81:R82"/>
    <mergeCell ref="S81:S82"/>
    <mergeCell ref="T81:T82"/>
    <mergeCell ref="U81:U82"/>
    <mergeCell ref="V71:V74"/>
    <mergeCell ref="Q75:Q79"/>
    <mergeCell ref="R75:R79"/>
    <mergeCell ref="S75:S79"/>
    <mergeCell ref="T75:T79"/>
    <mergeCell ref="U75:U79"/>
    <mergeCell ref="V75:V79"/>
    <mergeCell ref="Q71:Q74"/>
    <mergeCell ref="R71:R74"/>
    <mergeCell ref="S71:S74"/>
    <mergeCell ref="T71:T74"/>
    <mergeCell ref="U71:U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3"/>
  <sheetViews>
    <sheetView view="pageBreakPreview" topLeftCell="A92" zoomScale="98" zoomScaleNormal="98" zoomScaleSheetLayoutView="98" workbookViewId="0">
      <selection activeCell="G109" sqref="G109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customWidth="1" outlineLevel="1"/>
    <col min="17" max="21" width="9.28515625" customWidth="1" outlineLevel="1"/>
    <col min="22" max="22" width="9.5703125" customWidth="1" outlineLevel="1"/>
  </cols>
  <sheetData>
    <row r="1" spans="1:25" ht="15.75" x14ac:dyDescent="0.25">
      <c r="A1" s="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37"/>
      <c r="W1" s="37"/>
    </row>
    <row r="2" spans="1:25" x14ac:dyDescent="0.25">
      <c r="A2" s="2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14"/>
      <c r="R2" s="14"/>
      <c r="S2" s="14"/>
      <c r="T2" s="13"/>
      <c r="U2" s="13"/>
      <c r="V2" s="37"/>
      <c r="W2" s="37"/>
    </row>
    <row r="3" spans="1:25" x14ac:dyDescent="0.25">
      <c r="A3" s="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3"/>
      <c r="U3" s="13"/>
      <c r="V3" s="37"/>
      <c r="W3" s="37"/>
    </row>
    <row r="4" spans="1:25" x14ac:dyDescent="0.25">
      <c r="A4" s="3"/>
      <c r="B4" s="16" t="s">
        <v>28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3"/>
      <c r="U4" s="13"/>
      <c r="V4" s="13"/>
      <c r="W4" s="13"/>
      <c r="X4" s="3"/>
    </row>
    <row r="5" spans="1:25" ht="15.75" thickBot="1" x14ac:dyDescent="0.3">
      <c r="A5" s="3"/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3"/>
      <c r="U5" s="13"/>
      <c r="V5" s="13"/>
      <c r="W5" s="13"/>
      <c r="X5" s="3"/>
    </row>
    <row r="6" spans="1:25" ht="27.75" customHeight="1" x14ac:dyDescent="0.25">
      <c r="A6" s="3"/>
      <c r="B6" s="374" t="s">
        <v>0</v>
      </c>
      <c r="C6" s="376" t="s">
        <v>1</v>
      </c>
      <c r="D6" s="377"/>
      <c r="E6" s="378"/>
      <c r="F6" s="379" t="s">
        <v>2</v>
      </c>
      <c r="G6" s="381" t="s">
        <v>3</v>
      </c>
      <c r="H6" s="376" t="s">
        <v>4</v>
      </c>
      <c r="I6" s="377"/>
      <c r="J6" s="378"/>
      <c r="K6" s="376" t="s">
        <v>5</v>
      </c>
      <c r="L6" s="377"/>
      <c r="M6" s="378"/>
      <c r="N6" s="376" t="s">
        <v>107</v>
      </c>
      <c r="O6" s="377"/>
      <c r="P6" s="378"/>
      <c r="Q6" s="401" t="s">
        <v>6</v>
      </c>
      <c r="R6" s="402"/>
      <c r="S6" s="403"/>
      <c r="T6" s="404" t="s">
        <v>108</v>
      </c>
      <c r="U6" s="405"/>
      <c r="V6" s="406"/>
      <c r="W6" s="13"/>
      <c r="X6" s="3"/>
      <c r="Y6" s="2"/>
    </row>
    <row r="7" spans="1:25" ht="29.25" thickBot="1" x14ac:dyDescent="0.3">
      <c r="A7" s="3"/>
      <c r="B7" s="375"/>
      <c r="C7" s="230" t="s">
        <v>13</v>
      </c>
      <c r="D7" s="230" t="s">
        <v>7</v>
      </c>
      <c r="E7" s="230" t="s">
        <v>8</v>
      </c>
      <c r="F7" s="380"/>
      <c r="G7" s="382"/>
      <c r="H7" s="230" t="s">
        <v>13</v>
      </c>
      <c r="I7" s="230" t="s">
        <v>7</v>
      </c>
      <c r="J7" s="230" t="s">
        <v>8</v>
      </c>
      <c r="K7" s="230" t="s">
        <v>13</v>
      </c>
      <c r="L7" s="230" t="s">
        <v>7</v>
      </c>
      <c r="M7" s="230" t="s">
        <v>8</v>
      </c>
      <c r="N7" s="230" t="s">
        <v>13</v>
      </c>
      <c r="O7" s="230" t="s">
        <v>7</v>
      </c>
      <c r="P7" s="11" t="s">
        <v>8</v>
      </c>
      <c r="Q7" s="230" t="s">
        <v>13</v>
      </c>
      <c r="R7" s="230" t="s">
        <v>7</v>
      </c>
      <c r="S7" s="11" t="s">
        <v>8</v>
      </c>
      <c r="T7" s="230" t="s">
        <v>13</v>
      </c>
      <c r="U7" s="230" t="s">
        <v>7</v>
      </c>
      <c r="V7" s="11" t="s">
        <v>8</v>
      </c>
      <c r="W7" s="13"/>
      <c r="X7" s="3"/>
      <c r="Y7" s="2"/>
    </row>
    <row r="8" spans="1:25" x14ac:dyDescent="0.25">
      <c r="A8" s="3"/>
      <c r="B8" s="383" t="s">
        <v>86</v>
      </c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5"/>
      <c r="Q8" s="14"/>
      <c r="R8" s="14"/>
      <c r="S8" s="14"/>
      <c r="T8" s="13"/>
      <c r="U8" s="13"/>
      <c r="V8" s="13"/>
      <c r="W8" s="13"/>
      <c r="X8" s="3"/>
      <c r="Y8" s="2"/>
    </row>
    <row r="9" spans="1:25" ht="18.75" customHeight="1" thickBot="1" x14ac:dyDescent="0.3">
      <c r="A9" s="3"/>
      <c r="B9" s="386" t="s">
        <v>9</v>
      </c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8"/>
      <c r="Q9" s="14"/>
      <c r="R9" s="14"/>
      <c r="S9" s="14"/>
      <c r="T9" s="13"/>
      <c r="U9" s="13"/>
      <c r="V9" s="13"/>
      <c r="W9" s="13"/>
      <c r="X9" s="3"/>
      <c r="Y9" s="2"/>
    </row>
    <row r="10" spans="1:25" ht="14.25" customHeight="1" x14ac:dyDescent="0.25">
      <c r="A10" s="3"/>
      <c r="B10" s="324" t="s">
        <v>134</v>
      </c>
      <c r="C10" s="299">
        <v>70</v>
      </c>
      <c r="D10" s="299">
        <v>90</v>
      </c>
      <c r="E10" s="299">
        <v>100</v>
      </c>
      <c r="F10" s="20" t="s">
        <v>52</v>
      </c>
      <c r="G10" s="220">
        <v>1800</v>
      </c>
      <c r="H10" s="21">
        <v>76</v>
      </c>
      <c r="I10" s="21">
        <v>80</v>
      </c>
      <c r="J10" s="21">
        <v>80</v>
      </c>
      <c r="K10" s="21">
        <v>70</v>
      </c>
      <c r="L10" s="21">
        <v>75</v>
      </c>
      <c r="M10" s="21">
        <v>75</v>
      </c>
      <c r="N10" s="220">
        <f t="shared" ref="N10:N16" si="0">H10*G10/1000</f>
        <v>136.80000000000001</v>
      </c>
      <c r="O10" s="220">
        <f t="shared" ref="O10:O16" si="1">I10*G10/1000</f>
        <v>144</v>
      </c>
      <c r="P10" s="220">
        <f t="shared" ref="P10:P16" si="2">J10*G10/1000</f>
        <v>144</v>
      </c>
      <c r="Q10" s="291">
        <f>SUM(N10:N16)</f>
        <v>181.49099999999999</v>
      </c>
      <c r="R10" s="291">
        <f>SUM(O10:O16)</f>
        <v>192.95999999999998</v>
      </c>
      <c r="S10" s="291">
        <f>SUM(P10:P16)</f>
        <v>182.614</v>
      </c>
      <c r="T10" s="292">
        <f>Q10*1.5</f>
        <v>272.23649999999998</v>
      </c>
      <c r="U10" s="292">
        <f>R10*1.5</f>
        <v>289.43999999999994</v>
      </c>
      <c r="V10" s="292">
        <f>S10*1.5</f>
        <v>273.92099999999999</v>
      </c>
      <c r="W10" s="13"/>
      <c r="X10" s="3"/>
      <c r="Y10" s="2"/>
    </row>
    <row r="11" spans="1:25" ht="18.75" customHeight="1" x14ac:dyDescent="0.25">
      <c r="A11" s="3"/>
      <c r="B11" s="324"/>
      <c r="C11" s="299"/>
      <c r="D11" s="299"/>
      <c r="E11" s="299"/>
      <c r="F11" s="41" t="s">
        <v>10</v>
      </c>
      <c r="G11" s="220">
        <v>219</v>
      </c>
      <c r="H11" s="21">
        <v>20</v>
      </c>
      <c r="I11" s="21">
        <v>23</v>
      </c>
      <c r="J11" s="21">
        <v>25</v>
      </c>
      <c r="K11" s="21">
        <v>16</v>
      </c>
      <c r="L11" s="21">
        <v>19</v>
      </c>
      <c r="M11" s="21">
        <v>20</v>
      </c>
      <c r="N11" s="220">
        <f t="shared" si="0"/>
        <v>4.38</v>
      </c>
      <c r="O11" s="220">
        <f t="shared" si="1"/>
        <v>5.0369999999999999</v>
      </c>
      <c r="P11" s="220">
        <f t="shared" si="2"/>
        <v>5.4749999999999996</v>
      </c>
      <c r="Q11" s="291"/>
      <c r="R11" s="291"/>
      <c r="S11" s="291"/>
      <c r="T11" s="292"/>
      <c r="U11" s="292"/>
      <c r="V11" s="292"/>
      <c r="W11" s="13"/>
      <c r="X11" s="3"/>
      <c r="Y11" s="2"/>
    </row>
    <row r="12" spans="1:25" ht="18.75" customHeight="1" x14ac:dyDescent="0.25">
      <c r="A12" s="3"/>
      <c r="B12" s="324"/>
      <c r="C12" s="299"/>
      <c r="D12" s="299"/>
      <c r="E12" s="299"/>
      <c r="F12" s="20" t="s">
        <v>33</v>
      </c>
      <c r="G12" s="220">
        <v>204</v>
      </c>
      <c r="H12" s="21">
        <v>15</v>
      </c>
      <c r="I12" s="21">
        <v>18</v>
      </c>
      <c r="J12" s="21">
        <v>20</v>
      </c>
      <c r="K12" s="21">
        <v>12</v>
      </c>
      <c r="L12" s="21">
        <v>15</v>
      </c>
      <c r="M12" s="21">
        <v>17</v>
      </c>
      <c r="N12" s="220">
        <f t="shared" si="0"/>
        <v>3.06</v>
      </c>
      <c r="O12" s="220">
        <f t="shared" si="1"/>
        <v>3.6720000000000002</v>
      </c>
      <c r="P12" s="220">
        <f t="shared" si="2"/>
        <v>4.08</v>
      </c>
      <c r="Q12" s="291"/>
      <c r="R12" s="291"/>
      <c r="S12" s="291"/>
      <c r="T12" s="292"/>
      <c r="U12" s="292"/>
      <c r="V12" s="292"/>
      <c r="W12" s="13"/>
      <c r="X12" s="3"/>
      <c r="Y12" s="2"/>
    </row>
    <row r="13" spans="1:25" ht="18.75" customHeight="1" x14ac:dyDescent="0.25">
      <c r="A13" s="3"/>
      <c r="B13" s="324"/>
      <c r="C13" s="299"/>
      <c r="D13" s="299"/>
      <c r="E13" s="299"/>
      <c r="F13" s="20" t="s">
        <v>76</v>
      </c>
      <c r="G13" s="220">
        <v>1345</v>
      </c>
      <c r="H13" s="21">
        <v>3</v>
      </c>
      <c r="I13" s="21">
        <v>3</v>
      </c>
      <c r="J13" s="21">
        <v>3</v>
      </c>
      <c r="K13" s="21">
        <v>3</v>
      </c>
      <c r="L13" s="21">
        <v>3</v>
      </c>
      <c r="M13" s="21">
        <v>3</v>
      </c>
      <c r="N13" s="220">
        <f t="shared" si="0"/>
        <v>4.0350000000000001</v>
      </c>
      <c r="O13" s="220">
        <f t="shared" si="1"/>
        <v>4.0350000000000001</v>
      </c>
      <c r="P13" s="220">
        <f t="shared" si="2"/>
        <v>4.0350000000000001</v>
      </c>
      <c r="Q13" s="291"/>
      <c r="R13" s="291"/>
      <c r="S13" s="291"/>
      <c r="T13" s="292"/>
      <c r="U13" s="292"/>
      <c r="V13" s="292"/>
      <c r="W13" s="13"/>
      <c r="X13" s="3"/>
      <c r="Y13" s="2"/>
    </row>
    <row r="14" spans="1:25" ht="16.5" customHeight="1" x14ac:dyDescent="0.25">
      <c r="A14" s="3"/>
      <c r="B14" s="324"/>
      <c r="C14" s="299"/>
      <c r="D14" s="299"/>
      <c r="E14" s="299"/>
      <c r="F14" s="20" t="s">
        <v>83</v>
      </c>
      <c r="G14" s="220">
        <v>1000</v>
      </c>
      <c r="H14" s="21">
        <v>20</v>
      </c>
      <c r="I14" s="21">
        <v>23</v>
      </c>
      <c r="J14" s="21">
        <v>25</v>
      </c>
      <c r="K14" s="21">
        <v>17</v>
      </c>
      <c r="L14" s="21">
        <v>19</v>
      </c>
      <c r="M14" s="21">
        <v>20</v>
      </c>
      <c r="N14" s="220">
        <f t="shared" si="0"/>
        <v>20</v>
      </c>
      <c r="O14" s="220">
        <f t="shared" si="1"/>
        <v>23</v>
      </c>
      <c r="P14" s="220">
        <f t="shared" si="2"/>
        <v>25</v>
      </c>
      <c r="Q14" s="291"/>
      <c r="R14" s="291"/>
      <c r="S14" s="291"/>
      <c r="T14" s="292"/>
      <c r="U14" s="292"/>
      <c r="V14" s="292"/>
      <c r="W14" s="13"/>
      <c r="X14" s="3"/>
      <c r="Y14" s="2"/>
    </row>
    <row r="15" spans="1:25" ht="16.5" customHeight="1" x14ac:dyDescent="0.25">
      <c r="A15" s="3"/>
      <c r="B15" s="324"/>
      <c r="C15" s="299"/>
      <c r="D15" s="299"/>
      <c r="E15" s="299"/>
      <c r="F15" s="20" t="s">
        <v>14</v>
      </c>
      <c r="G15" s="220">
        <v>4400</v>
      </c>
      <c r="H15" s="21">
        <v>3</v>
      </c>
      <c r="I15" s="21">
        <v>3</v>
      </c>
      <c r="J15" s="21">
        <v>0</v>
      </c>
      <c r="K15" s="21">
        <v>3</v>
      </c>
      <c r="L15" s="21">
        <v>3</v>
      </c>
      <c r="M15" s="21">
        <v>3</v>
      </c>
      <c r="N15" s="220">
        <f t="shared" si="0"/>
        <v>13.2</v>
      </c>
      <c r="O15" s="220">
        <f t="shared" si="1"/>
        <v>13.2</v>
      </c>
      <c r="P15" s="220">
        <f t="shared" si="2"/>
        <v>0</v>
      </c>
      <c r="Q15" s="291"/>
      <c r="R15" s="291"/>
      <c r="S15" s="291"/>
      <c r="T15" s="292"/>
      <c r="U15" s="292"/>
      <c r="V15" s="292"/>
      <c r="W15" s="13"/>
      <c r="X15" s="3"/>
      <c r="Y15" s="2"/>
    </row>
    <row r="16" spans="1:25" ht="16.5" customHeight="1" x14ac:dyDescent="0.25">
      <c r="A16" s="3"/>
      <c r="B16" s="324"/>
      <c r="C16" s="299"/>
      <c r="D16" s="299"/>
      <c r="E16" s="299"/>
      <c r="F16" s="22" t="s">
        <v>27</v>
      </c>
      <c r="G16" s="220">
        <v>80</v>
      </c>
      <c r="H16" s="23">
        <v>0.2</v>
      </c>
      <c r="I16" s="23">
        <v>0.2</v>
      </c>
      <c r="J16" s="23">
        <v>0.3</v>
      </c>
      <c r="K16" s="23">
        <v>0.2</v>
      </c>
      <c r="L16" s="23">
        <v>0.2</v>
      </c>
      <c r="M16" s="23">
        <v>0.3</v>
      </c>
      <c r="N16" s="220">
        <f t="shared" si="0"/>
        <v>1.6E-2</v>
      </c>
      <c r="O16" s="220">
        <f t="shared" si="1"/>
        <v>1.6E-2</v>
      </c>
      <c r="P16" s="220">
        <f t="shared" si="2"/>
        <v>2.4E-2</v>
      </c>
      <c r="Q16" s="291"/>
      <c r="R16" s="291"/>
      <c r="S16" s="291"/>
      <c r="T16" s="292"/>
      <c r="U16" s="292"/>
      <c r="V16" s="292"/>
      <c r="W16" s="13"/>
      <c r="X16" s="3"/>
      <c r="Y16" s="2"/>
    </row>
    <row r="17" spans="1:25" ht="16.5" customHeight="1" x14ac:dyDescent="0.25">
      <c r="A17" s="3"/>
      <c r="B17" s="324" t="s">
        <v>135</v>
      </c>
      <c r="C17" s="299">
        <v>130</v>
      </c>
      <c r="D17" s="299">
        <v>150</v>
      </c>
      <c r="E17" s="299">
        <v>180</v>
      </c>
      <c r="F17" s="48" t="s">
        <v>136</v>
      </c>
      <c r="G17" s="220">
        <v>435</v>
      </c>
      <c r="H17" s="23">
        <v>30</v>
      </c>
      <c r="I17" s="23">
        <v>38</v>
      </c>
      <c r="J17" s="23">
        <v>45</v>
      </c>
      <c r="K17" s="23">
        <v>30</v>
      </c>
      <c r="L17" s="23">
        <v>38</v>
      </c>
      <c r="M17" s="23">
        <v>45</v>
      </c>
      <c r="N17" s="220">
        <f t="shared" ref="N17:N21" si="3">H17*G17/1000</f>
        <v>13.05</v>
      </c>
      <c r="O17" s="220">
        <f t="shared" ref="O17:O21" si="4">I17*G17/1000</f>
        <v>16.53</v>
      </c>
      <c r="P17" s="220">
        <f t="shared" ref="P17:P21" si="5">J17*G17/1000</f>
        <v>19.574999999999999</v>
      </c>
      <c r="Q17" s="291">
        <f>SUM(N17:N22)</f>
        <v>83.849720000000005</v>
      </c>
      <c r="R17" s="291">
        <f t="shared" ref="R17:S17" si="6">SUM(O17:O22)</f>
        <v>99.224720000000005</v>
      </c>
      <c r="S17" s="291">
        <f t="shared" si="6"/>
        <v>114.16472</v>
      </c>
      <c r="T17" s="292">
        <f>Q17*1.5</f>
        <v>125.77458000000001</v>
      </c>
      <c r="U17" s="292">
        <f>R17*1.5</f>
        <v>148.83708000000001</v>
      </c>
      <c r="V17" s="292">
        <f>S17*1.5</f>
        <v>171.24708000000001</v>
      </c>
      <c r="W17" s="13"/>
      <c r="X17" s="3"/>
      <c r="Y17" s="2"/>
    </row>
    <row r="18" spans="1:25" ht="15.75" x14ac:dyDescent="0.25">
      <c r="A18" s="3"/>
      <c r="B18" s="324"/>
      <c r="C18" s="299"/>
      <c r="D18" s="299"/>
      <c r="E18" s="299"/>
      <c r="F18" s="48" t="s">
        <v>34</v>
      </c>
      <c r="G18" s="220">
        <v>219</v>
      </c>
      <c r="H18" s="23">
        <v>60</v>
      </c>
      <c r="I18" s="23">
        <v>65</v>
      </c>
      <c r="J18" s="23">
        <v>70</v>
      </c>
      <c r="K18" s="23">
        <v>54</v>
      </c>
      <c r="L18" s="23">
        <v>59</v>
      </c>
      <c r="M18" s="23">
        <v>66</v>
      </c>
      <c r="N18" s="220">
        <f t="shared" si="3"/>
        <v>13.14</v>
      </c>
      <c r="O18" s="220">
        <f t="shared" si="4"/>
        <v>14.234999999999999</v>
      </c>
      <c r="P18" s="220">
        <f t="shared" si="5"/>
        <v>15.33</v>
      </c>
      <c r="Q18" s="291"/>
      <c r="R18" s="291"/>
      <c r="S18" s="291"/>
      <c r="T18" s="292"/>
      <c r="U18" s="292"/>
      <c r="V18" s="292"/>
      <c r="W18" s="13"/>
      <c r="X18" s="3"/>
      <c r="Y18" s="2"/>
    </row>
    <row r="19" spans="1:25" x14ac:dyDescent="0.25">
      <c r="A19" s="3"/>
      <c r="B19" s="324"/>
      <c r="C19" s="299"/>
      <c r="D19" s="299"/>
      <c r="E19" s="299"/>
      <c r="F19" s="100" t="s">
        <v>111</v>
      </c>
      <c r="G19" s="220">
        <v>1000</v>
      </c>
      <c r="H19" s="224">
        <v>20</v>
      </c>
      <c r="I19" s="224">
        <v>22</v>
      </c>
      <c r="J19" s="224">
        <v>24</v>
      </c>
      <c r="K19" s="224">
        <v>18</v>
      </c>
      <c r="L19" s="224">
        <v>20</v>
      </c>
      <c r="M19" s="224">
        <v>22</v>
      </c>
      <c r="N19" s="220">
        <f t="shared" si="3"/>
        <v>20</v>
      </c>
      <c r="O19" s="220">
        <f t="shared" si="4"/>
        <v>22</v>
      </c>
      <c r="P19" s="220">
        <f t="shared" si="5"/>
        <v>24</v>
      </c>
      <c r="Q19" s="291"/>
      <c r="R19" s="291"/>
      <c r="S19" s="291"/>
      <c r="T19" s="292"/>
      <c r="U19" s="292"/>
      <c r="V19" s="292"/>
      <c r="W19" s="13"/>
      <c r="X19" s="3"/>
      <c r="Y19" s="2"/>
    </row>
    <row r="20" spans="1:25" x14ac:dyDescent="0.25">
      <c r="A20" s="3"/>
      <c r="B20" s="324"/>
      <c r="C20" s="299"/>
      <c r="D20" s="299"/>
      <c r="E20" s="299"/>
      <c r="F20" s="89" t="s">
        <v>14</v>
      </c>
      <c r="G20" s="64">
        <v>4400</v>
      </c>
      <c r="H20" s="21">
        <v>3</v>
      </c>
      <c r="I20" s="21">
        <v>5</v>
      </c>
      <c r="J20" s="21">
        <v>7</v>
      </c>
      <c r="K20" s="21">
        <v>3</v>
      </c>
      <c r="L20" s="21">
        <v>5</v>
      </c>
      <c r="M20" s="21">
        <v>7</v>
      </c>
      <c r="N20" s="220">
        <f t="shared" si="3"/>
        <v>13.2</v>
      </c>
      <c r="O20" s="220">
        <f t="shared" si="4"/>
        <v>22</v>
      </c>
      <c r="P20" s="220">
        <f t="shared" si="5"/>
        <v>30.8</v>
      </c>
      <c r="Q20" s="291"/>
      <c r="R20" s="291"/>
      <c r="S20" s="291"/>
      <c r="T20" s="292"/>
      <c r="U20" s="292"/>
      <c r="V20" s="292"/>
      <c r="W20" s="13"/>
      <c r="X20" s="3"/>
      <c r="Y20" s="2"/>
    </row>
    <row r="21" spans="1:25" ht="15.75" x14ac:dyDescent="0.25">
      <c r="A21" s="3"/>
      <c r="B21" s="324"/>
      <c r="C21" s="299"/>
      <c r="D21" s="299"/>
      <c r="E21" s="299"/>
      <c r="F21" s="48" t="s">
        <v>27</v>
      </c>
      <c r="G21" s="220">
        <v>80</v>
      </c>
      <c r="H21" s="23">
        <v>0.2</v>
      </c>
      <c r="I21" s="23">
        <v>0.2</v>
      </c>
      <c r="J21" s="23">
        <v>0.2</v>
      </c>
      <c r="K21" s="23">
        <v>0.2</v>
      </c>
      <c r="L21" s="23">
        <v>0.2</v>
      </c>
      <c r="M21" s="23">
        <v>0.2</v>
      </c>
      <c r="N21" s="220">
        <f t="shared" si="3"/>
        <v>1.6E-2</v>
      </c>
      <c r="O21" s="220">
        <f t="shared" si="4"/>
        <v>1.6E-2</v>
      </c>
      <c r="P21" s="220">
        <f t="shared" si="5"/>
        <v>1.6E-2</v>
      </c>
      <c r="Q21" s="291"/>
      <c r="R21" s="291"/>
      <c r="S21" s="291"/>
      <c r="T21" s="292"/>
      <c r="U21" s="292"/>
      <c r="V21" s="292"/>
      <c r="W21" s="13"/>
      <c r="X21" s="3"/>
      <c r="Y21" s="2"/>
    </row>
    <row r="22" spans="1:25" ht="15.75" x14ac:dyDescent="0.25">
      <c r="A22" s="3"/>
      <c r="B22" s="324" t="s">
        <v>53</v>
      </c>
      <c r="C22" s="299">
        <v>200</v>
      </c>
      <c r="D22" s="299">
        <v>200</v>
      </c>
      <c r="E22" s="299">
        <v>200</v>
      </c>
      <c r="F22" s="22" t="s">
        <v>54</v>
      </c>
      <c r="G22" s="220">
        <v>3491.96</v>
      </c>
      <c r="H22" s="21">
        <v>7</v>
      </c>
      <c r="I22" s="21">
        <v>7</v>
      </c>
      <c r="J22" s="21">
        <v>7</v>
      </c>
      <c r="K22" s="21">
        <v>7</v>
      </c>
      <c r="L22" s="21">
        <v>7</v>
      </c>
      <c r="M22" s="21">
        <v>7</v>
      </c>
      <c r="N22" s="220">
        <f t="shared" ref="N22:N25" si="7">H22*G22/1000</f>
        <v>24.443720000000003</v>
      </c>
      <c r="O22" s="220">
        <f t="shared" ref="O22:O25" si="8">I22*G22/1000</f>
        <v>24.443720000000003</v>
      </c>
      <c r="P22" s="220">
        <f t="shared" ref="P22:P24" si="9">H22*G22/1000</f>
        <v>24.443720000000003</v>
      </c>
      <c r="Q22" s="291">
        <f>SUM(N22:N24)</f>
        <v>100.77872000000001</v>
      </c>
      <c r="R22" s="291">
        <f>SUM(O22:O24)</f>
        <v>100.77872000000001</v>
      </c>
      <c r="S22" s="291">
        <f>SUM(P22:P24)</f>
        <v>100.77872000000001</v>
      </c>
      <c r="T22" s="292">
        <f>Q22*1.5</f>
        <v>151.16808</v>
      </c>
      <c r="U22" s="292">
        <f>R22*1.5</f>
        <v>151.16808</v>
      </c>
      <c r="V22" s="292">
        <f>S22*1.5</f>
        <v>151.16808</v>
      </c>
      <c r="W22" s="13"/>
      <c r="X22" s="3"/>
      <c r="Y22" s="2"/>
    </row>
    <row r="23" spans="1:25" ht="15.75" x14ac:dyDescent="0.25">
      <c r="A23" s="3"/>
      <c r="B23" s="324"/>
      <c r="C23" s="299"/>
      <c r="D23" s="299"/>
      <c r="E23" s="299"/>
      <c r="F23" s="22" t="s">
        <v>69</v>
      </c>
      <c r="G23" s="266">
        <v>417</v>
      </c>
      <c r="H23" s="21">
        <v>180</v>
      </c>
      <c r="I23" s="21">
        <v>180</v>
      </c>
      <c r="J23" s="21">
        <v>180</v>
      </c>
      <c r="K23" s="21">
        <v>180</v>
      </c>
      <c r="L23" s="21">
        <v>180</v>
      </c>
      <c r="M23" s="21">
        <v>180</v>
      </c>
      <c r="N23" s="266">
        <f t="shared" si="7"/>
        <v>75.06</v>
      </c>
      <c r="O23" s="266">
        <f t="shared" si="8"/>
        <v>75.06</v>
      </c>
      <c r="P23" s="266">
        <f t="shared" si="9"/>
        <v>75.06</v>
      </c>
      <c r="Q23" s="291"/>
      <c r="R23" s="291"/>
      <c r="S23" s="291"/>
      <c r="T23" s="292"/>
      <c r="U23" s="292"/>
      <c r="V23" s="292"/>
      <c r="W23" s="13"/>
      <c r="X23" s="3"/>
      <c r="Y23" s="2"/>
    </row>
    <row r="24" spans="1:25" ht="15.75" x14ac:dyDescent="0.25">
      <c r="A24" s="3"/>
      <c r="B24" s="324"/>
      <c r="C24" s="299"/>
      <c r="D24" s="299"/>
      <c r="E24" s="299"/>
      <c r="F24" s="22" t="s">
        <v>37</v>
      </c>
      <c r="G24" s="220">
        <v>425</v>
      </c>
      <c r="H24" s="21">
        <v>3</v>
      </c>
      <c r="I24" s="21">
        <v>3</v>
      </c>
      <c r="J24" s="21">
        <v>3</v>
      </c>
      <c r="K24" s="21">
        <v>3</v>
      </c>
      <c r="L24" s="21">
        <v>3</v>
      </c>
      <c r="M24" s="21">
        <v>3</v>
      </c>
      <c r="N24" s="266">
        <f t="shared" si="7"/>
        <v>1.2749999999999999</v>
      </c>
      <c r="O24" s="266">
        <f t="shared" si="8"/>
        <v>1.2749999999999999</v>
      </c>
      <c r="P24" s="266">
        <f t="shared" si="9"/>
        <v>1.2749999999999999</v>
      </c>
      <c r="Q24" s="291"/>
      <c r="R24" s="291"/>
      <c r="S24" s="291"/>
      <c r="T24" s="292"/>
      <c r="U24" s="292"/>
      <c r="V24" s="292"/>
      <c r="W24" s="13"/>
      <c r="X24" s="3"/>
      <c r="Y24" s="2"/>
    </row>
    <row r="25" spans="1:25" ht="15.75" x14ac:dyDescent="0.25">
      <c r="A25" s="3"/>
      <c r="B25" s="40" t="s">
        <v>65</v>
      </c>
      <c r="C25" s="25">
        <v>120</v>
      </c>
      <c r="D25" s="25">
        <v>120</v>
      </c>
      <c r="E25" s="25">
        <v>120</v>
      </c>
      <c r="F25" s="22" t="s">
        <v>50</v>
      </c>
      <c r="G25" s="220">
        <v>751</v>
      </c>
      <c r="H25" s="113">
        <v>150</v>
      </c>
      <c r="I25" s="113">
        <v>150</v>
      </c>
      <c r="J25" s="113">
        <v>150</v>
      </c>
      <c r="K25" s="21">
        <v>120</v>
      </c>
      <c r="L25" s="21">
        <v>120</v>
      </c>
      <c r="M25" s="21">
        <v>120</v>
      </c>
      <c r="N25" s="220">
        <f t="shared" si="7"/>
        <v>112.65</v>
      </c>
      <c r="O25" s="220">
        <f t="shared" si="8"/>
        <v>112.65</v>
      </c>
      <c r="P25" s="220">
        <f>J25*G25/1000</f>
        <v>112.65</v>
      </c>
      <c r="Q25" s="220">
        <f>SUM(N25)</f>
        <v>112.65</v>
      </c>
      <c r="R25" s="220">
        <f>SUM(O25)</f>
        <v>112.65</v>
      </c>
      <c r="S25" s="220">
        <f>SUM(P25)</f>
        <v>112.65</v>
      </c>
      <c r="T25" s="221">
        <f t="shared" ref="T25:V26" si="10">Q25*1.5</f>
        <v>168.97500000000002</v>
      </c>
      <c r="U25" s="221">
        <f t="shared" si="10"/>
        <v>168.97500000000002</v>
      </c>
      <c r="V25" s="221">
        <f t="shared" si="10"/>
        <v>168.97500000000002</v>
      </c>
      <c r="W25" s="13"/>
      <c r="X25" s="3"/>
      <c r="Y25" s="2"/>
    </row>
    <row r="26" spans="1:25" ht="30.75" thickBot="1" x14ac:dyDescent="0.3">
      <c r="A26" s="3"/>
      <c r="B26" s="53" t="s">
        <v>109</v>
      </c>
      <c r="C26" s="54">
        <v>30</v>
      </c>
      <c r="D26" s="54">
        <v>50</v>
      </c>
      <c r="E26" s="54">
        <v>50</v>
      </c>
      <c r="F26" s="55" t="s">
        <v>109</v>
      </c>
      <c r="G26" s="224">
        <v>550</v>
      </c>
      <c r="H26" s="21">
        <v>30</v>
      </c>
      <c r="I26" s="21">
        <v>50</v>
      </c>
      <c r="J26" s="21">
        <v>50</v>
      </c>
      <c r="K26" s="21">
        <v>30</v>
      </c>
      <c r="L26" s="21">
        <v>50</v>
      </c>
      <c r="M26" s="21">
        <v>50</v>
      </c>
      <c r="N26" s="220">
        <f t="shared" ref="N26" si="11">H26*G26/1000</f>
        <v>16.5</v>
      </c>
      <c r="O26" s="220">
        <f t="shared" ref="O26" si="12">I26*G26/1000</f>
        <v>27.5</v>
      </c>
      <c r="P26" s="220">
        <f t="shared" ref="P26" si="13">J26*G26/1000</f>
        <v>27.5</v>
      </c>
      <c r="Q26" s="83">
        <f t="shared" ref="Q26" si="14">SUM(N26)</f>
        <v>16.5</v>
      </c>
      <c r="R26" s="83">
        <f t="shared" ref="R26:S26" si="15">SUM(O26)</f>
        <v>27.5</v>
      </c>
      <c r="S26" s="83">
        <f t="shared" si="15"/>
        <v>27.5</v>
      </c>
      <c r="T26" s="216">
        <f t="shared" si="10"/>
        <v>24.75</v>
      </c>
      <c r="U26" s="225">
        <f t="shared" si="10"/>
        <v>41.25</v>
      </c>
      <c r="V26" s="84">
        <f t="shared" si="10"/>
        <v>41.25</v>
      </c>
      <c r="W26" s="13"/>
      <c r="X26" s="3"/>
      <c r="Y26" s="2"/>
    </row>
    <row r="27" spans="1:25" ht="15.75" thickBot="1" x14ac:dyDescent="0.3">
      <c r="A27" s="3"/>
      <c r="B27" s="393"/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85">
        <f>SUM(Q10:Q26)</f>
        <v>495.26944000000003</v>
      </c>
      <c r="R27" s="85">
        <f t="shared" ref="R27:V27" si="16">SUM(R10:R26)</f>
        <v>533.11343999999997</v>
      </c>
      <c r="S27" s="85">
        <f t="shared" si="16"/>
        <v>537.70744000000002</v>
      </c>
      <c r="T27" s="85">
        <f t="shared" si="16"/>
        <v>742.90416000000005</v>
      </c>
      <c r="U27" s="85">
        <f t="shared" si="16"/>
        <v>799.67016000000001</v>
      </c>
      <c r="V27" s="85">
        <f t="shared" si="16"/>
        <v>806.56116000000009</v>
      </c>
      <c r="W27" s="13"/>
      <c r="X27" s="3"/>
      <c r="Y27" s="2"/>
    </row>
    <row r="28" spans="1:25" ht="15.75" thickBot="1" x14ac:dyDescent="0.3">
      <c r="A28" s="3"/>
      <c r="B28" s="310" t="s">
        <v>48</v>
      </c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77"/>
      <c r="W28" s="13"/>
      <c r="X28" s="3"/>
      <c r="Y28" s="2"/>
    </row>
    <row r="29" spans="1:25" x14ac:dyDescent="0.25">
      <c r="A29" s="3"/>
      <c r="B29" s="305" t="s">
        <v>88</v>
      </c>
      <c r="C29" s="306">
        <v>200</v>
      </c>
      <c r="D29" s="306">
        <v>220</v>
      </c>
      <c r="E29" s="306">
        <v>250</v>
      </c>
      <c r="F29" s="35" t="s">
        <v>153</v>
      </c>
      <c r="G29" s="226">
        <v>4500</v>
      </c>
      <c r="H29" s="36">
        <v>74</v>
      </c>
      <c r="I29" s="36">
        <v>83</v>
      </c>
      <c r="J29" s="36">
        <v>92</v>
      </c>
      <c r="K29" s="36">
        <v>70</v>
      </c>
      <c r="L29" s="36">
        <v>80</v>
      </c>
      <c r="M29" s="36">
        <v>90</v>
      </c>
      <c r="N29" s="226">
        <f t="shared" ref="N29:N38" si="17">H29*G29/1000</f>
        <v>333</v>
      </c>
      <c r="O29" s="226">
        <f t="shared" ref="O29:O38" si="18">I29*G29/1000</f>
        <v>373.5</v>
      </c>
      <c r="P29" s="226">
        <f t="shared" ref="P29:P38" si="19">J29*G29/1000</f>
        <v>414</v>
      </c>
      <c r="Q29" s="396">
        <f>SUM(N29:N38)</f>
        <v>407.40000000000003</v>
      </c>
      <c r="R29" s="396">
        <f t="shared" ref="R29:S29" si="20">SUM(O29:O38)</f>
        <v>460.60500000000002</v>
      </c>
      <c r="S29" s="396">
        <f t="shared" si="20"/>
        <v>518.899</v>
      </c>
      <c r="T29" s="397">
        <f>Q29*1.5</f>
        <v>611.1</v>
      </c>
      <c r="U29" s="398">
        <f>R29*1.5</f>
        <v>690.90750000000003</v>
      </c>
      <c r="V29" s="288">
        <f>S29*1.5</f>
        <v>778.34850000000006</v>
      </c>
      <c r="W29" s="13"/>
      <c r="X29" s="3"/>
      <c r="Y29" s="2"/>
    </row>
    <row r="30" spans="1:25" x14ac:dyDescent="0.25">
      <c r="A30" s="3"/>
      <c r="B30" s="300"/>
      <c r="C30" s="299"/>
      <c r="D30" s="299"/>
      <c r="E30" s="299"/>
      <c r="F30" s="89" t="s">
        <v>14</v>
      </c>
      <c r="G30" s="220">
        <v>4400</v>
      </c>
      <c r="H30" s="21">
        <v>3</v>
      </c>
      <c r="I30" s="21">
        <v>3</v>
      </c>
      <c r="J30" s="21">
        <v>5</v>
      </c>
      <c r="K30" s="21">
        <v>3</v>
      </c>
      <c r="L30" s="21">
        <v>3</v>
      </c>
      <c r="M30" s="21">
        <v>5</v>
      </c>
      <c r="N30" s="220">
        <f t="shared" si="17"/>
        <v>13.2</v>
      </c>
      <c r="O30" s="220">
        <f t="shared" si="18"/>
        <v>13.2</v>
      </c>
      <c r="P30" s="220">
        <f t="shared" si="19"/>
        <v>22</v>
      </c>
      <c r="Q30" s="291"/>
      <c r="R30" s="291"/>
      <c r="S30" s="291"/>
      <c r="T30" s="290"/>
      <c r="U30" s="399"/>
      <c r="V30" s="296"/>
      <c r="W30" s="13"/>
      <c r="X30" s="3"/>
      <c r="Y30" s="2"/>
    </row>
    <row r="31" spans="1:25" x14ac:dyDescent="0.25">
      <c r="A31" s="3"/>
      <c r="B31" s="300"/>
      <c r="C31" s="299"/>
      <c r="D31" s="299"/>
      <c r="E31" s="299"/>
      <c r="F31" s="89" t="s">
        <v>59</v>
      </c>
      <c r="G31" s="220">
        <v>212</v>
      </c>
      <c r="H31" s="21">
        <v>160</v>
      </c>
      <c r="I31" s="21">
        <v>170</v>
      </c>
      <c r="J31" s="21">
        <v>200</v>
      </c>
      <c r="K31" s="21">
        <v>112</v>
      </c>
      <c r="L31" s="21">
        <v>125</v>
      </c>
      <c r="M31" s="21">
        <v>140</v>
      </c>
      <c r="N31" s="220">
        <f t="shared" si="17"/>
        <v>33.92</v>
      </c>
      <c r="O31" s="220">
        <f t="shared" si="18"/>
        <v>36.04</v>
      </c>
      <c r="P31" s="220">
        <f t="shared" si="19"/>
        <v>42.4</v>
      </c>
      <c r="Q31" s="291"/>
      <c r="R31" s="291"/>
      <c r="S31" s="291"/>
      <c r="T31" s="290"/>
      <c r="U31" s="399"/>
      <c r="V31" s="296"/>
      <c r="W31" s="13"/>
      <c r="X31" s="3"/>
      <c r="Y31" s="2"/>
    </row>
    <row r="32" spans="1:25" x14ac:dyDescent="0.25">
      <c r="A32" s="3"/>
      <c r="B32" s="300"/>
      <c r="C32" s="299"/>
      <c r="D32" s="299"/>
      <c r="E32" s="299"/>
      <c r="F32" s="89" t="s">
        <v>51</v>
      </c>
      <c r="G32" s="220">
        <v>632</v>
      </c>
      <c r="H32" s="21">
        <v>8</v>
      </c>
      <c r="I32" s="21">
        <v>10</v>
      </c>
      <c r="J32" s="21">
        <v>10</v>
      </c>
      <c r="K32" s="21">
        <v>8</v>
      </c>
      <c r="L32" s="21">
        <v>10</v>
      </c>
      <c r="M32" s="21">
        <v>10</v>
      </c>
      <c r="N32" s="220">
        <f t="shared" si="17"/>
        <v>5.056</v>
      </c>
      <c r="O32" s="220">
        <f t="shared" si="18"/>
        <v>6.32</v>
      </c>
      <c r="P32" s="220">
        <f t="shared" si="19"/>
        <v>6.32</v>
      </c>
      <c r="Q32" s="291"/>
      <c r="R32" s="291"/>
      <c r="S32" s="291"/>
      <c r="T32" s="290"/>
      <c r="U32" s="399"/>
      <c r="V32" s="296"/>
      <c r="W32" s="13"/>
      <c r="X32" s="3"/>
      <c r="Y32" s="2"/>
    </row>
    <row r="33" spans="1:25" x14ac:dyDescent="0.25">
      <c r="A33" s="3"/>
      <c r="B33" s="300"/>
      <c r="C33" s="299"/>
      <c r="D33" s="299"/>
      <c r="E33" s="299"/>
      <c r="F33" s="89" t="s">
        <v>89</v>
      </c>
      <c r="G33" s="220">
        <v>222</v>
      </c>
      <c r="H33" s="21">
        <v>3</v>
      </c>
      <c r="I33" s="21">
        <v>3</v>
      </c>
      <c r="J33" s="21">
        <v>5</v>
      </c>
      <c r="K33" s="21">
        <v>3</v>
      </c>
      <c r="L33" s="21">
        <v>3</v>
      </c>
      <c r="M33" s="21">
        <v>5</v>
      </c>
      <c r="N33" s="220">
        <f t="shared" si="17"/>
        <v>0.66600000000000004</v>
      </c>
      <c r="O33" s="220">
        <f t="shared" si="18"/>
        <v>0.66600000000000004</v>
      </c>
      <c r="P33" s="220">
        <f t="shared" si="19"/>
        <v>1.1100000000000001</v>
      </c>
      <c r="Q33" s="291"/>
      <c r="R33" s="291"/>
      <c r="S33" s="291"/>
      <c r="T33" s="290"/>
      <c r="U33" s="399"/>
      <c r="V33" s="296"/>
      <c r="W33" s="13"/>
      <c r="X33" s="3"/>
      <c r="Y33" s="2"/>
    </row>
    <row r="34" spans="1:25" x14ac:dyDescent="0.25">
      <c r="A34" s="3"/>
      <c r="B34" s="300"/>
      <c r="C34" s="299"/>
      <c r="D34" s="299"/>
      <c r="E34" s="299"/>
      <c r="F34" s="89" t="s">
        <v>75</v>
      </c>
      <c r="G34" s="220">
        <v>2000</v>
      </c>
      <c r="H34" s="21">
        <v>5</v>
      </c>
      <c r="I34" s="21">
        <v>10</v>
      </c>
      <c r="J34" s="21">
        <v>10</v>
      </c>
      <c r="K34" s="21">
        <v>5</v>
      </c>
      <c r="L34" s="21">
        <v>10</v>
      </c>
      <c r="M34" s="21">
        <v>10</v>
      </c>
      <c r="N34" s="220">
        <f t="shared" si="17"/>
        <v>10</v>
      </c>
      <c r="O34" s="220">
        <f t="shared" si="18"/>
        <v>20</v>
      </c>
      <c r="P34" s="220">
        <f t="shared" si="19"/>
        <v>20</v>
      </c>
      <c r="Q34" s="291"/>
      <c r="R34" s="291"/>
      <c r="S34" s="291"/>
      <c r="T34" s="290"/>
      <c r="U34" s="399"/>
      <c r="V34" s="296"/>
      <c r="W34" s="13"/>
      <c r="X34" s="3"/>
      <c r="Y34" s="2"/>
    </row>
    <row r="35" spans="1:25" x14ac:dyDescent="0.25">
      <c r="A35" s="3"/>
      <c r="B35" s="300"/>
      <c r="C35" s="299"/>
      <c r="D35" s="299"/>
      <c r="E35" s="299"/>
      <c r="F35" s="20" t="s">
        <v>33</v>
      </c>
      <c r="G35" s="220">
        <v>204</v>
      </c>
      <c r="H35" s="224">
        <v>10</v>
      </c>
      <c r="I35" s="224">
        <v>12</v>
      </c>
      <c r="J35" s="23">
        <v>12</v>
      </c>
      <c r="K35" s="224">
        <v>9</v>
      </c>
      <c r="L35" s="224">
        <v>11</v>
      </c>
      <c r="M35" s="23">
        <v>11</v>
      </c>
      <c r="N35" s="220">
        <f t="shared" si="17"/>
        <v>2.04</v>
      </c>
      <c r="O35" s="220">
        <f t="shared" si="18"/>
        <v>2.448</v>
      </c>
      <c r="P35" s="220">
        <f t="shared" si="19"/>
        <v>2.448</v>
      </c>
      <c r="Q35" s="291"/>
      <c r="R35" s="291"/>
      <c r="S35" s="291"/>
      <c r="T35" s="290"/>
      <c r="U35" s="399"/>
      <c r="V35" s="296"/>
      <c r="W35" s="13"/>
      <c r="X35" s="3"/>
      <c r="Y35" s="2"/>
    </row>
    <row r="36" spans="1:25" x14ac:dyDescent="0.25">
      <c r="A36" s="3"/>
      <c r="B36" s="300"/>
      <c r="C36" s="299"/>
      <c r="D36" s="299"/>
      <c r="E36" s="299"/>
      <c r="F36" s="90" t="s">
        <v>76</v>
      </c>
      <c r="G36" s="220">
        <v>1345</v>
      </c>
      <c r="H36" s="224">
        <v>3</v>
      </c>
      <c r="I36" s="224">
        <v>3</v>
      </c>
      <c r="J36" s="23">
        <v>3</v>
      </c>
      <c r="K36" s="224">
        <v>3</v>
      </c>
      <c r="L36" s="224">
        <v>3</v>
      </c>
      <c r="M36" s="23">
        <v>3</v>
      </c>
      <c r="N36" s="220">
        <f t="shared" si="17"/>
        <v>4.0350000000000001</v>
      </c>
      <c r="O36" s="220">
        <f t="shared" si="18"/>
        <v>4.0350000000000001</v>
      </c>
      <c r="P36" s="220">
        <f t="shared" si="19"/>
        <v>4.0350000000000001</v>
      </c>
      <c r="Q36" s="291"/>
      <c r="R36" s="291"/>
      <c r="S36" s="291"/>
      <c r="T36" s="290"/>
      <c r="U36" s="399"/>
      <c r="V36" s="296"/>
      <c r="W36" s="13"/>
      <c r="X36" s="3"/>
      <c r="Y36" s="2"/>
    </row>
    <row r="37" spans="1:25" x14ac:dyDescent="0.25">
      <c r="A37" s="3"/>
      <c r="B37" s="300"/>
      <c r="C37" s="299"/>
      <c r="D37" s="299"/>
      <c r="E37" s="299"/>
      <c r="F37" s="20" t="s">
        <v>10</v>
      </c>
      <c r="G37" s="220">
        <v>219</v>
      </c>
      <c r="H37" s="23">
        <v>25</v>
      </c>
      <c r="I37" s="23">
        <v>20</v>
      </c>
      <c r="J37" s="23">
        <v>30</v>
      </c>
      <c r="K37" s="23">
        <v>20</v>
      </c>
      <c r="L37" s="23">
        <v>17</v>
      </c>
      <c r="M37" s="23">
        <v>25</v>
      </c>
      <c r="N37" s="220">
        <f t="shared" si="17"/>
        <v>5.4749999999999996</v>
      </c>
      <c r="O37" s="220">
        <f t="shared" si="18"/>
        <v>4.38</v>
      </c>
      <c r="P37" s="220">
        <f t="shared" si="19"/>
        <v>6.57</v>
      </c>
      <c r="Q37" s="291"/>
      <c r="R37" s="291"/>
      <c r="S37" s="291"/>
      <c r="T37" s="290"/>
      <c r="U37" s="399"/>
      <c r="V37" s="296"/>
      <c r="W37" s="13"/>
      <c r="X37" s="3"/>
      <c r="Y37" s="2"/>
    </row>
    <row r="38" spans="1:25" ht="15.75" x14ac:dyDescent="0.25">
      <c r="A38" s="3"/>
      <c r="B38" s="300"/>
      <c r="C38" s="299"/>
      <c r="D38" s="299"/>
      <c r="E38" s="299"/>
      <c r="F38" s="22" t="s">
        <v>27</v>
      </c>
      <c r="G38" s="220">
        <v>80</v>
      </c>
      <c r="H38" s="23">
        <v>0.1</v>
      </c>
      <c r="I38" s="23">
        <v>0.2</v>
      </c>
      <c r="J38" s="23">
        <v>0.2</v>
      </c>
      <c r="K38" s="23">
        <v>0.1</v>
      </c>
      <c r="L38" s="23">
        <v>0.2</v>
      </c>
      <c r="M38" s="23">
        <v>0.2</v>
      </c>
      <c r="N38" s="220">
        <f t="shared" si="17"/>
        <v>8.0000000000000002E-3</v>
      </c>
      <c r="O38" s="220">
        <f t="shared" si="18"/>
        <v>1.6E-2</v>
      </c>
      <c r="P38" s="220">
        <f t="shared" si="19"/>
        <v>1.6E-2</v>
      </c>
      <c r="Q38" s="291"/>
      <c r="R38" s="291"/>
      <c r="S38" s="291"/>
      <c r="T38" s="290"/>
      <c r="U38" s="400"/>
      <c r="V38" s="289"/>
      <c r="W38" s="13"/>
      <c r="X38" s="3"/>
      <c r="Y38" s="2"/>
    </row>
    <row r="39" spans="1:25" ht="15.75" x14ac:dyDescent="0.25">
      <c r="A39" s="3"/>
      <c r="B39" s="307" t="s">
        <v>92</v>
      </c>
      <c r="C39" s="330">
        <v>20</v>
      </c>
      <c r="D39" s="330">
        <v>20</v>
      </c>
      <c r="E39" s="330">
        <v>20</v>
      </c>
      <c r="F39" s="22" t="s">
        <v>75</v>
      </c>
      <c r="G39" s="220">
        <v>2000</v>
      </c>
      <c r="H39" s="23">
        <v>10</v>
      </c>
      <c r="I39" s="23">
        <v>10</v>
      </c>
      <c r="J39" s="23">
        <v>10</v>
      </c>
      <c r="K39" s="23">
        <v>10</v>
      </c>
      <c r="L39" s="23">
        <v>10</v>
      </c>
      <c r="M39" s="23">
        <v>10</v>
      </c>
      <c r="N39" s="216">
        <f t="shared" ref="N39:N43" si="21">H39*G39/1000</f>
        <v>20</v>
      </c>
      <c r="O39" s="216">
        <f t="shared" ref="O39:O43" si="22">I39*G39/1000</f>
        <v>20</v>
      </c>
      <c r="P39" s="231">
        <f t="shared" ref="P39:P43" si="23">J39*G39/1000</f>
        <v>20</v>
      </c>
      <c r="Q39" s="286">
        <f>SUM(N39:N41)</f>
        <v>29.244</v>
      </c>
      <c r="R39" s="286">
        <f>SUM(O39:O41)</f>
        <v>29.244</v>
      </c>
      <c r="S39" s="286">
        <f>SUM(P39:P41)</f>
        <v>29.244</v>
      </c>
      <c r="T39" s="288">
        <f>Q39*1.5</f>
        <v>43.866</v>
      </c>
      <c r="U39" s="288">
        <f>R39*1.5</f>
        <v>43.866</v>
      </c>
      <c r="V39" s="284">
        <f>S39*1.5</f>
        <v>43.866</v>
      </c>
      <c r="W39" s="13"/>
      <c r="X39" s="3"/>
      <c r="Y39" s="2"/>
    </row>
    <row r="40" spans="1:25" ht="15.75" x14ac:dyDescent="0.25">
      <c r="A40" s="3"/>
      <c r="B40" s="308"/>
      <c r="C40" s="335"/>
      <c r="D40" s="335"/>
      <c r="E40" s="335"/>
      <c r="F40" s="22" t="s">
        <v>74</v>
      </c>
      <c r="G40" s="220">
        <v>222</v>
      </c>
      <c r="H40" s="23">
        <v>2</v>
      </c>
      <c r="I40" s="23">
        <v>2</v>
      </c>
      <c r="J40" s="23">
        <v>2</v>
      </c>
      <c r="K40" s="23">
        <v>2</v>
      </c>
      <c r="L40" s="23">
        <v>2</v>
      </c>
      <c r="M40" s="23">
        <v>2</v>
      </c>
      <c r="N40" s="216">
        <f t="shared" si="21"/>
        <v>0.44400000000000001</v>
      </c>
      <c r="O40" s="216">
        <f t="shared" si="22"/>
        <v>0.44400000000000001</v>
      </c>
      <c r="P40" s="231">
        <f t="shared" si="23"/>
        <v>0.44400000000000001</v>
      </c>
      <c r="Q40" s="294"/>
      <c r="R40" s="294"/>
      <c r="S40" s="294"/>
      <c r="T40" s="296"/>
      <c r="U40" s="296"/>
      <c r="V40" s="298"/>
      <c r="W40" s="13"/>
      <c r="X40" s="3"/>
      <c r="Y40" s="2"/>
    </row>
    <row r="41" spans="1:25" ht="15.75" x14ac:dyDescent="0.25">
      <c r="A41" s="3"/>
      <c r="B41" s="308"/>
      <c r="C41" s="335"/>
      <c r="D41" s="335"/>
      <c r="E41" s="335"/>
      <c r="F41" s="91" t="s">
        <v>14</v>
      </c>
      <c r="G41" s="216">
        <v>4400</v>
      </c>
      <c r="H41" s="23">
        <v>2</v>
      </c>
      <c r="I41" s="23">
        <v>2</v>
      </c>
      <c r="J41" s="23">
        <v>2</v>
      </c>
      <c r="K41" s="23">
        <v>2</v>
      </c>
      <c r="L41" s="23">
        <v>2</v>
      </c>
      <c r="M41" s="23">
        <v>2</v>
      </c>
      <c r="N41" s="216">
        <f t="shared" si="21"/>
        <v>8.8000000000000007</v>
      </c>
      <c r="O41" s="216">
        <f t="shared" si="22"/>
        <v>8.8000000000000007</v>
      </c>
      <c r="P41" s="231">
        <f t="shared" si="23"/>
        <v>8.8000000000000007</v>
      </c>
      <c r="Q41" s="287"/>
      <c r="R41" s="287"/>
      <c r="S41" s="287"/>
      <c r="T41" s="289"/>
      <c r="U41" s="289"/>
      <c r="V41" s="285"/>
      <c r="W41" s="13"/>
      <c r="X41" s="3"/>
      <c r="Y41" s="2"/>
    </row>
    <row r="42" spans="1:25" x14ac:dyDescent="0.25">
      <c r="A42" s="3"/>
      <c r="B42" s="300" t="s">
        <v>42</v>
      </c>
      <c r="C42" s="299">
        <v>200</v>
      </c>
      <c r="D42" s="299">
        <v>200</v>
      </c>
      <c r="E42" s="299">
        <v>200</v>
      </c>
      <c r="F42" s="41" t="s">
        <v>43</v>
      </c>
      <c r="G42" s="220">
        <v>630</v>
      </c>
      <c r="H42" s="224">
        <v>20</v>
      </c>
      <c r="I42" s="224">
        <v>20</v>
      </c>
      <c r="J42" s="224">
        <v>20</v>
      </c>
      <c r="K42" s="224">
        <v>20</v>
      </c>
      <c r="L42" s="224">
        <v>20</v>
      </c>
      <c r="M42" s="224">
        <v>20</v>
      </c>
      <c r="N42" s="216">
        <f t="shared" si="21"/>
        <v>12.6</v>
      </c>
      <c r="O42" s="216">
        <f t="shared" si="22"/>
        <v>12.6</v>
      </c>
      <c r="P42" s="231">
        <f t="shared" si="23"/>
        <v>12.6</v>
      </c>
      <c r="Q42" s="286">
        <f>SUM(N42:N43)</f>
        <v>13.875</v>
      </c>
      <c r="R42" s="286">
        <f t="shared" ref="R42:S42" si="24">SUM(O42:O43)</f>
        <v>13.875</v>
      </c>
      <c r="S42" s="286">
        <f t="shared" si="24"/>
        <v>13.875</v>
      </c>
      <c r="T42" s="286">
        <f>Q42*1.5</f>
        <v>20.8125</v>
      </c>
      <c r="U42" s="286">
        <f>R42*1.5</f>
        <v>20.8125</v>
      </c>
      <c r="V42" s="301">
        <f>S42*1.5</f>
        <v>20.8125</v>
      </c>
      <c r="W42" s="13"/>
      <c r="X42" s="3"/>
      <c r="Y42" s="2"/>
    </row>
    <row r="43" spans="1:25" x14ac:dyDescent="0.25">
      <c r="A43" s="3"/>
      <c r="B43" s="300"/>
      <c r="C43" s="299"/>
      <c r="D43" s="299"/>
      <c r="E43" s="299"/>
      <c r="F43" s="42" t="s">
        <v>31</v>
      </c>
      <c r="G43" s="220">
        <v>425</v>
      </c>
      <c r="H43" s="21">
        <v>3</v>
      </c>
      <c r="I43" s="21">
        <v>3</v>
      </c>
      <c r="J43" s="21">
        <v>3</v>
      </c>
      <c r="K43" s="21">
        <v>3</v>
      </c>
      <c r="L43" s="21">
        <v>3</v>
      </c>
      <c r="M43" s="21">
        <v>3</v>
      </c>
      <c r="N43" s="216">
        <f t="shared" si="21"/>
        <v>1.2749999999999999</v>
      </c>
      <c r="O43" s="216">
        <f t="shared" si="22"/>
        <v>1.2749999999999999</v>
      </c>
      <c r="P43" s="231">
        <f t="shared" si="23"/>
        <v>1.2749999999999999</v>
      </c>
      <c r="Q43" s="287"/>
      <c r="R43" s="287"/>
      <c r="S43" s="287"/>
      <c r="T43" s="287"/>
      <c r="U43" s="287"/>
      <c r="V43" s="302"/>
      <c r="W43" s="13"/>
      <c r="X43" s="3"/>
      <c r="Y43" s="2"/>
    </row>
    <row r="44" spans="1:25" ht="30.75" thickBot="1" x14ac:dyDescent="0.3">
      <c r="A44" s="3"/>
      <c r="B44" s="53" t="s">
        <v>109</v>
      </c>
      <c r="C44" s="54">
        <v>30</v>
      </c>
      <c r="D44" s="54">
        <v>50</v>
      </c>
      <c r="E44" s="54">
        <v>50</v>
      </c>
      <c r="F44" s="55" t="s">
        <v>109</v>
      </c>
      <c r="G44" s="54">
        <v>550</v>
      </c>
      <c r="H44" s="65">
        <v>30</v>
      </c>
      <c r="I44" s="65">
        <v>50</v>
      </c>
      <c r="J44" s="65">
        <v>50</v>
      </c>
      <c r="K44" s="65">
        <v>30</v>
      </c>
      <c r="L44" s="65">
        <v>50</v>
      </c>
      <c r="M44" s="65">
        <v>50</v>
      </c>
      <c r="N44" s="220">
        <f>H44*G44/1000</f>
        <v>16.5</v>
      </c>
      <c r="O44" s="220">
        <f>I44*G44/1000</f>
        <v>27.5</v>
      </c>
      <c r="P44" s="220">
        <f>J44*G44/1000</f>
        <v>27.5</v>
      </c>
      <c r="Q44" s="216">
        <f>SUM(N44)</f>
        <v>16.5</v>
      </c>
      <c r="R44" s="216">
        <f t="shared" ref="R44:S44" si="25">SUM(O44)</f>
        <v>27.5</v>
      </c>
      <c r="S44" s="216">
        <f t="shared" si="25"/>
        <v>27.5</v>
      </c>
      <c r="T44" s="218">
        <f>Q44*1.5</f>
        <v>24.75</v>
      </c>
      <c r="U44" s="215">
        <f>R44*1.5</f>
        <v>41.25</v>
      </c>
      <c r="V44" s="233">
        <f>S44*1.5</f>
        <v>41.25</v>
      </c>
      <c r="W44" s="13"/>
      <c r="X44" s="3"/>
      <c r="Y44" s="2"/>
    </row>
    <row r="45" spans="1:25" ht="15.75" thickBot="1" x14ac:dyDescent="0.3">
      <c r="A45" s="3"/>
      <c r="B45" s="393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5"/>
      <c r="Q45" s="85">
        <f t="shared" ref="Q45:V45" si="26">SUM(Q29:Q44)</f>
        <v>467.01900000000001</v>
      </c>
      <c r="R45" s="86">
        <f t="shared" si="26"/>
        <v>531.22400000000005</v>
      </c>
      <c r="S45" s="86">
        <f t="shared" si="26"/>
        <v>589.51800000000003</v>
      </c>
      <c r="T45" s="86">
        <f t="shared" si="26"/>
        <v>700.52850000000001</v>
      </c>
      <c r="U45" s="87">
        <f t="shared" si="26"/>
        <v>796.83600000000001</v>
      </c>
      <c r="V45" s="88">
        <f t="shared" si="26"/>
        <v>884.27700000000004</v>
      </c>
      <c r="W45" s="13"/>
      <c r="X45" s="3"/>
      <c r="Y45" s="2"/>
    </row>
    <row r="46" spans="1:25" ht="15.75" thickBot="1" x14ac:dyDescent="0.3">
      <c r="A46" s="3"/>
      <c r="B46" s="310" t="s">
        <v>32</v>
      </c>
      <c r="C46" s="311"/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13"/>
      <c r="X46" s="3"/>
      <c r="Y46" s="2"/>
    </row>
    <row r="47" spans="1:25" x14ac:dyDescent="0.25">
      <c r="A47" s="3"/>
      <c r="B47" s="344" t="s">
        <v>64</v>
      </c>
      <c r="C47" s="347" t="s">
        <v>24</v>
      </c>
      <c r="D47" s="347" t="s">
        <v>25</v>
      </c>
      <c r="E47" s="347" t="s">
        <v>26</v>
      </c>
      <c r="F47" s="166" t="s">
        <v>10</v>
      </c>
      <c r="G47" s="281">
        <v>219</v>
      </c>
      <c r="H47" s="249">
        <v>70</v>
      </c>
      <c r="I47" s="36">
        <v>90</v>
      </c>
      <c r="J47" s="36">
        <v>115</v>
      </c>
      <c r="K47" s="36">
        <v>55</v>
      </c>
      <c r="L47" s="36">
        <v>66</v>
      </c>
      <c r="M47" s="36">
        <v>92</v>
      </c>
      <c r="N47" s="222">
        <f>H47*G47/1000</f>
        <v>15.33</v>
      </c>
      <c r="O47" s="222">
        <f>I47*G47/1000</f>
        <v>19.71</v>
      </c>
      <c r="P47" s="79">
        <f>J47*G47/1000</f>
        <v>25.184999999999999</v>
      </c>
      <c r="Q47" s="286">
        <f>SUM(N47:N50)</f>
        <v>52.710999999999999</v>
      </c>
      <c r="R47" s="286">
        <f t="shared" ref="R47" si="27">SUM(O47:O50)</f>
        <v>73.673000000000002</v>
      </c>
      <c r="S47" s="286">
        <f t="shared" ref="S47" si="28">SUM(P47:P50)</f>
        <v>104.148</v>
      </c>
      <c r="T47" s="286">
        <f>Q47*1.5</f>
        <v>79.066499999999991</v>
      </c>
      <c r="U47" s="286">
        <f>R47*1.5</f>
        <v>110.5095</v>
      </c>
      <c r="V47" s="286">
        <f>S47*1.5</f>
        <v>156.22199999999998</v>
      </c>
      <c r="W47" s="13"/>
      <c r="X47" s="3"/>
      <c r="Y47" s="2"/>
    </row>
    <row r="48" spans="1:25" x14ac:dyDescent="0.25">
      <c r="A48" s="3"/>
      <c r="B48" s="345"/>
      <c r="C48" s="348"/>
      <c r="D48" s="348"/>
      <c r="E48" s="348"/>
      <c r="F48" s="105" t="s">
        <v>79</v>
      </c>
      <c r="G48" s="279">
        <v>5000</v>
      </c>
      <c r="H48" s="235">
        <v>7</v>
      </c>
      <c r="I48" s="21">
        <v>10</v>
      </c>
      <c r="J48" s="21">
        <v>15</v>
      </c>
      <c r="K48" s="21">
        <v>7</v>
      </c>
      <c r="L48" s="21">
        <v>10</v>
      </c>
      <c r="M48" s="21">
        <v>15</v>
      </c>
      <c r="N48" s="220">
        <f t="shared" ref="N48:N59" si="29">H48*G48/1000</f>
        <v>35</v>
      </c>
      <c r="O48" s="220">
        <f t="shared" ref="O48:O59" si="30">I48*G48/1000</f>
        <v>50</v>
      </c>
      <c r="P48" s="220">
        <f t="shared" ref="P48:P59" si="31">J48*G48/1000</f>
        <v>75</v>
      </c>
      <c r="Q48" s="294"/>
      <c r="R48" s="294"/>
      <c r="S48" s="294"/>
      <c r="T48" s="294"/>
      <c r="U48" s="294"/>
      <c r="V48" s="294"/>
      <c r="W48" s="13"/>
      <c r="X48" s="3"/>
      <c r="Y48" s="2"/>
    </row>
    <row r="49" spans="1:25" x14ac:dyDescent="0.25">
      <c r="A49" s="3"/>
      <c r="B49" s="345"/>
      <c r="C49" s="348"/>
      <c r="D49" s="348"/>
      <c r="E49" s="348"/>
      <c r="F49" s="105" t="s">
        <v>12</v>
      </c>
      <c r="G49" s="279">
        <v>791</v>
      </c>
      <c r="H49" s="235">
        <v>3</v>
      </c>
      <c r="I49" s="224">
        <v>5</v>
      </c>
      <c r="J49" s="224">
        <v>5</v>
      </c>
      <c r="K49" s="224">
        <v>3</v>
      </c>
      <c r="L49" s="224">
        <v>5</v>
      </c>
      <c r="M49" s="224">
        <v>5</v>
      </c>
      <c r="N49" s="220">
        <f t="shared" si="29"/>
        <v>2.3730000000000002</v>
      </c>
      <c r="O49" s="220">
        <f t="shared" si="30"/>
        <v>3.9550000000000001</v>
      </c>
      <c r="P49" s="220">
        <f t="shared" si="31"/>
        <v>3.9550000000000001</v>
      </c>
      <c r="Q49" s="294"/>
      <c r="R49" s="294"/>
      <c r="S49" s="294"/>
      <c r="T49" s="294"/>
      <c r="U49" s="294"/>
      <c r="V49" s="294"/>
      <c r="W49" s="13"/>
      <c r="X49" s="3"/>
      <c r="Y49" s="2"/>
    </row>
    <row r="50" spans="1:25" ht="16.5" thickBot="1" x14ac:dyDescent="0.3">
      <c r="A50" s="3"/>
      <c r="B50" s="346"/>
      <c r="C50" s="349"/>
      <c r="D50" s="349"/>
      <c r="E50" s="349"/>
      <c r="F50" s="106" t="s">
        <v>27</v>
      </c>
      <c r="G50" s="279">
        <v>80</v>
      </c>
      <c r="H50" s="235">
        <v>0.1</v>
      </c>
      <c r="I50" s="224">
        <v>0.1</v>
      </c>
      <c r="J50" s="224">
        <v>0.1</v>
      </c>
      <c r="K50" s="224">
        <v>0.1</v>
      </c>
      <c r="L50" s="224">
        <v>0.1</v>
      </c>
      <c r="M50" s="224">
        <v>0.1</v>
      </c>
      <c r="N50" s="220">
        <f t="shared" si="29"/>
        <v>8.0000000000000002E-3</v>
      </c>
      <c r="O50" s="220">
        <f t="shared" si="30"/>
        <v>8.0000000000000002E-3</v>
      </c>
      <c r="P50" s="220">
        <f t="shared" si="31"/>
        <v>8.0000000000000002E-3</v>
      </c>
      <c r="Q50" s="287"/>
      <c r="R50" s="287"/>
      <c r="S50" s="287"/>
      <c r="T50" s="287"/>
      <c r="U50" s="287"/>
      <c r="V50" s="287"/>
      <c r="W50" s="13"/>
      <c r="X50" s="3"/>
      <c r="Y50" s="2"/>
    </row>
    <row r="51" spans="1:25" x14ac:dyDescent="0.25">
      <c r="A51" s="3"/>
      <c r="B51" s="389" t="s">
        <v>133</v>
      </c>
      <c r="C51" s="391" t="s">
        <v>45</v>
      </c>
      <c r="D51" s="391" t="s">
        <v>46</v>
      </c>
      <c r="E51" s="391" t="s">
        <v>47</v>
      </c>
      <c r="F51" s="104" t="s">
        <v>52</v>
      </c>
      <c r="G51" s="226">
        <v>1800</v>
      </c>
      <c r="H51" s="36">
        <v>75</v>
      </c>
      <c r="I51" s="36">
        <v>80</v>
      </c>
      <c r="J51" s="36">
        <v>80</v>
      </c>
      <c r="K51" s="36">
        <v>71</v>
      </c>
      <c r="L51" s="36">
        <v>76</v>
      </c>
      <c r="M51" s="36">
        <v>76</v>
      </c>
      <c r="N51" s="226">
        <f t="shared" si="29"/>
        <v>135</v>
      </c>
      <c r="O51" s="226">
        <f t="shared" si="30"/>
        <v>144</v>
      </c>
      <c r="P51" s="62">
        <f t="shared" si="31"/>
        <v>144</v>
      </c>
      <c r="Q51" s="293">
        <f>SUM(N51:N59)</f>
        <v>192.03299999999996</v>
      </c>
      <c r="R51" s="293">
        <f>SUM(O51:O59)</f>
        <v>205.196</v>
      </c>
      <c r="S51" s="293">
        <f>SUM(P51:P59)</f>
        <v>205.196</v>
      </c>
      <c r="T51" s="295">
        <f>Q51*1.5</f>
        <v>288.04949999999997</v>
      </c>
      <c r="U51" s="295">
        <f>R51*1.5</f>
        <v>307.79399999999998</v>
      </c>
      <c r="V51" s="297">
        <f>S51*1.5</f>
        <v>307.79399999999998</v>
      </c>
      <c r="W51" s="13"/>
      <c r="X51" s="3"/>
      <c r="Y51" s="2"/>
    </row>
    <row r="52" spans="1:25" x14ac:dyDescent="0.25">
      <c r="A52" s="3"/>
      <c r="B52" s="390"/>
      <c r="C52" s="392"/>
      <c r="D52" s="392"/>
      <c r="E52" s="392"/>
      <c r="F52" s="105" t="s">
        <v>11</v>
      </c>
      <c r="G52" s="54">
        <v>204</v>
      </c>
      <c r="H52" s="21">
        <v>20</v>
      </c>
      <c r="I52" s="21">
        <v>23</v>
      </c>
      <c r="J52" s="21">
        <v>23</v>
      </c>
      <c r="K52" s="21">
        <v>17</v>
      </c>
      <c r="L52" s="21">
        <v>20</v>
      </c>
      <c r="M52" s="21">
        <v>20</v>
      </c>
      <c r="N52" s="220">
        <f t="shared" si="29"/>
        <v>4.08</v>
      </c>
      <c r="O52" s="220">
        <f t="shared" si="30"/>
        <v>4.6920000000000002</v>
      </c>
      <c r="P52" s="26">
        <f t="shared" si="31"/>
        <v>4.6920000000000002</v>
      </c>
      <c r="Q52" s="294"/>
      <c r="R52" s="294"/>
      <c r="S52" s="294"/>
      <c r="T52" s="296"/>
      <c r="U52" s="296"/>
      <c r="V52" s="298"/>
      <c r="W52" s="13"/>
      <c r="X52" s="3"/>
      <c r="Y52" s="2"/>
    </row>
    <row r="53" spans="1:25" x14ac:dyDescent="0.25">
      <c r="A53" s="3"/>
      <c r="B53" s="390"/>
      <c r="C53" s="392"/>
      <c r="D53" s="392"/>
      <c r="E53" s="392"/>
      <c r="F53" s="105" t="s">
        <v>10</v>
      </c>
      <c r="G53" s="54">
        <v>219</v>
      </c>
      <c r="H53" s="21">
        <v>25</v>
      </c>
      <c r="I53" s="21">
        <v>25</v>
      </c>
      <c r="J53" s="21">
        <v>25</v>
      </c>
      <c r="K53" s="21">
        <v>20</v>
      </c>
      <c r="L53" s="21">
        <v>21</v>
      </c>
      <c r="M53" s="21">
        <v>21</v>
      </c>
      <c r="N53" s="220">
        <f t="shared" si="29"/>
        <v>5.4749999999999996</v>
      </c>
      <c r="O53" s="220">
        <f t="shared" si="30"/>
        <v>5.4749999999999996</v>
      </c>
      <c r="P53" s="26">
        <f t="shared" si="31"/>
        <v>5.4749999999999996</v>
      </c>
      <c r="Q53" s="294"/>
      <c r="R53" s="294"/>
      <c r="S53" s="294"/>
      <c r="T53" s="296"/>
      <c r="U53" s="296"/>
      <c r="V53" s="298"/>
      <c r="W53" s="13"/>
      <c r="X53" s="3"/>
      <c r="Y53" s="2"/>
    </row>
    <row r="54" spans="1:25" x14ac:dyDescent="0.25">
      <c r="A54" s="3"/>
      <c r="B54" s="390"/>
      <c r="C54" s="392"/>
      <c r="D54" s="392"/>
      <c r="E54" s="392"/>
      <c r="F54" s="105" t="s">
        <v>70</v>
      </c>
      <c r="G54" s="54">
        <v>276</v>
      </c>
      <c r="H54" s="21">
        <v>80</v>
      </c>
      <c r="I54" s="21">
        <v>90</v>
      </c>
      <c r="J54" s="21">
        <v>90</v>
      </c>
      <c r="K54" s="21">
        <v>60</v>
      </c>
      <c r="L54" s="21">
        <v>67</v>
      </c>
      <c r="M54" s="21">
        <v>67</v>
      </c>
      <c r="N54" s="220">
        <f t="shared" si="29"/>
        <v>22.08</v>
      </c>
      <c r="O54" s="220">
        <f t="shared" si="30"/>
        <v>24.84</v>
      </c>
      <c r="P54" s="26">
        <f t="shared" si="31"/>
        <v>24.84</v>
      </c>
      <c r="Q54" s="294"/>
      <c r="R54" s="294"/>
      <c r="S54" s="294"/>
      <c r="T54" s="296"/>
      <c r="U54" s="296"/>
      <c r="V54" s="298"/>
      <c r="W54" s="13"/>
      <c r="X54" s="3"/>
      <c r="Y54" s="2"/>
    </row>
    <row r="55" spans="1:25" x14ac:dyDescent="0.25">
      <c r="A55" s="3"/>
      <c r="B55" s="390"/>
      <c r="C55" s="392"/>
      <c r="D55" s="392"/>
      <c r="E55" s="392"/>
      <c r="F55" s="105" t="s">
        <v>81</v>
      </c>
      <c r="G55" s="54">
        <v>1820</v>
      </c>
      <c r="H55" s="21">
        <v>10</v>
      </c>
      <c r="I55" s="65">
        <v>10</v>
      </c>
      <c r="J55" s="65">
        <v>10</v>
      </c>
      <c r="K55" s="21">
        <v>7</v>
      </c>
      <c r="L55" s="65">
        <v>7</v>
      </c>
      <c r="M55" s="80">
        <v>7</v>
      </c>
      <c r="N55" s="220">
        <f t="shared" si="29"/>
        <v>18.2</v>
      </c>
      <c r="O55" s="220">
        <f t="shared" si="30"/>
        <v>18.2</v>
      </c>
      <c r="P55" s="26">
        <f t="shared" si="31"/>
        <v>18.2</v>
      </c>
      <c r="Q55" s="294"/>
      <c r="R55" s="294"/>
      <c r="S55" s="294"/>
      <c r="T55" s="296"/>
      <c r="U55" s="296"/>
      <c r="V55" s="298"/>
      <c r="W55" s="13"/>
      <c r="X55" s="3"/>
      <c r="Y55" s="2"/>
    </row>
    <row r="56" spans="1:25" ht="15.75" customHeight="1" x14ac:dyDescent="0.25">
      <c r="A56" s="3"/>
      <c r="B56" s="390"/>
      <c r="C56" s="392"/>
      <c r="D56" s="392"/>
      <c r="E56" s="392"/>
      <c r="F56" s="105" t="s">
        <v>12</v>
      </c>
      <c r="G56" s="54">
        <v>791</v>
      </c>
      <c r="H56" s="21">
        <v>4</v>
      </c>
      <c r="I56" s="21">
        <v>5</v>
      </c>
      <c r="J56" s="21">
        <v>5</v>
      </c>
      <c r="K56" s="21">
        <v>4</v>
      </c>
      <c r="L56" s="21">
        <v>5</v>
      </c>
      <c r="M56" s="21">
        <v>5</v>
      </c>
      <c r="N56" s="220">
        <f t="shared" si="29"/>
        <v>3.1640000000000001</v>
      </c>
      <c r="O56" s="220">
        <f t="shared" si="30"/>
        <v>3.9550000000000001</v>
      </c>
      <c r="P56" s="26">
        <f t="shared" si="31"/>
        <v>3.9550000000000001</v>
      </c>
      <c r="Q56" s="294"/>
      <c r="R56" s="294"/>
      <c r="S56" s="294"/>
      <c r="T56" s="296"/>
      <c r="U56" s="296"/>
      <c r="V56" s="298"/>
      <c r="W56" s="13"/>
      <c r="X56" s="3"/>
      <c r="Y56" s="2"/>
    </row>
    <row r="57" spans="1:25" ht="15.75" x14ac:dyDescent="0.25">
      <c r="A57" s="3"/>
      <c r="B57" s="390"/>
      <c r="C57" s="392"/>
      <c r="D57" s="392"/>
      <c r="E57" s="392"/>
      <c r="F57" s="106" t="s">
        <v>27</v>
      </c>
      <c r="G57" s="54">
        <v>80</v>
      </c>
      <c r="H57" s="23">
        <v>0.2</v>
      </c>
      <c r="I57" s="23">
        <v>0.2</v>
      </c>
      <c r="J57" s="23">
        <v>0.2</v>
      </c>
      <c r="K57" s="23">
        <v>0.2</v>
      </c>
      <c r="L57" s="23">
        <v>0.2</v>
      </c>
      <c r="M57" s="23">
        <v>0.2</v>
      </c>
      <c r="N57" s="220">
        <f t="shared" si="29"/>
        <v>1.6E-2</v>
      </c>
      <c r="O57" s="220">
        <f t="shared" si="30"/>
        <v>1.6E-2</v>
      </c>
      <c r="P57" s="26">
        <f t="shared" si="31"/>
        <v>1.6E-2</v>
      </c>
      <c r="Q57" s="294"/>
      <c r="R57" s="294"/>
      <c r="S57" s="294"/>
      <c r="T57" s="296"/>
      <c r="U57" s="296"/>
      <c r="V57" s="298"/>
      <c r="W57" s="13"/>
      <c r="X57" s="3"/>
      <c r="Y57" s="2"/>
    </row>
    <row r="58" spans="1:25" x14ac:dyDescent="0.25">
      <c r="A58" s="3"/>
      <c r="B58" s="390"/>
      <c r="C58" s="392"/>
      <c r="D58" s="392"/>
      <c r="E58" s="392"/>
      <c r="F58" s="105" t="s">
        <v>84</v>
      </c>
      <c r="G58" s="54">
        <v>1800</v>
      </c>
      <c r="H58" s="220">
        <v>0.01</v>
      </c>
      <c r="I58" s="220">
        <v>0.01</v>
      </c>
      <c r="J58" s="220">
        <v>0.01</v>
      </c>
      <c r="K58" s="220">
        <v>0.01</v>
      </c>
      <c r="L58" s="220">
        <v>0.01</v>
      </c>
      <c r="M58" s="220">
        <v>0.01</v>
      </c>
      <c r="N58" s="220">
        <f t="shared" si="29"/>
        <v>1.7999999999999999E-2</v>
      </c>
      <c r="O58" s="220">
        <f t="shared" si="30"/>
        <v>1.7999999999999999E-2</v>
      </c>
      <c r="P58" s="26">
        <f t="shared" si="31"/>
        <v>1.7999999999999999E-2</v>
      </c>
      <c r="Q58" s="294"/>
      <c r="R58" s="294"/>
      <c r="S58" s="294"/>
      <c r="T58" s="296"/>
      <c r="U58" s="296"/>
      <c r="V58" s="298"/>
      <c r="W58" s="13"/>
      <c r="X58" s="3"/>
      <c r="Y58" s="2"/>
    </row>
    <row r="59" spans="1:25" x14ac:dyDescent="0.25">
      <c r="A59" s="3"/>
      <c r="B59" s="390"/>
      <c r="C59" s="392"/>
      <c r="D59" s="392"/>
      <c r="E59" s="392"/>
      <c r="F59" s="105" t="s">
        <v>58</v>
      </c>
      <c r="G59" s="54">
        <v>800</v>
      </c>
      <c r="H59" s="54">
        <v>5</v>
      </c>
      <c r="I59" s="54">
        <v>5</v>
      </c>
      <c r="J59" s="54">
        <v>5</v>
      </c>
      <c r="K59" s="54">
        <v>3</v>
      </c>
      <c r="L59" s="54">
        <v>3</v>
      </c>
      <c r="M59" s="54">
        <v>3</v>
      </c>
      <c r="N59" s="220">
        <f t="shared" si="29"/>
        <v>4</v>
      </c>
      <c r="O59" s="220">
        <f t="shared" si="30"/>
        <v>4</v>
      </c>
      <c r="P59" s="26">
        <f t="shared" si="31"/>
        <v>4</v>
      </c>
      <c r="Q59" s="287"/>
      <c r="R59" s="287"/>
      <c r="S59" s="287"/>
      <c r="T59" s="289"/>
      <c r="U59" s="289"/>
      <c r="V59" s="285"/>
      <c r="W59" s="13"/>
      <c r="X59" s="3"/>
      <c r="Y59" s="2"/>
    </row>
    <row r="60" spans="1:25" ht="15.75" x14ac:dyDescent="0.25">
      <c r="A60" s="3"/>
      <c r="B60" s="300" t="s">
        <v>66</v>
      </c>
      <c r="C60" s="322" t="s">
        <v>45</v>
      </c>
      <c r="D60" s="322" t="s">
        <v>45</v>
      </c>
      <c r="E60" s="322" t="s">
        <v>45</v>
      </c>
      <c r="F60" s="22" t="s">
        <v>67</v>
      </c>
      <c r="G60" s="220">
        <v>5000</v>
      </c>
      <c r="H60" s="23">
        <v>0.1</v>
      </c>
      <c r="I60" s="23">
        <v>0.1</v>
      </c>
      <c r="J60" s="23">
        <v>0.1</v>
      </c>
      <c r="K60" s="21">
        <v>50</v>
      </c>
      <c r="L60" s="21">
        <v>50</v>
      </c>
      <c r="M60" s="21">
        <v>50</v>
      </c>
      <c r="N60" s="220">
        <f>H60*G60/1000</f>
        <v>0.5</v>
      </c>
      <c r="O60" s="220">
        <f>I60*G60/1000</f>
        <v>0.5</v>
      </c>
      <c r="P60" s="220">
        <f t="shared" ref="P60:P61" si="32">J60*G60/1000</f>
        <v>0.5</v>
      </c>
      <c r="Q60" s="291">
        <f>SUM(N60:N61)</f>
        <v>1.7749999999999999</v>
      </c>
      <c r="R60" s="291">
        <f t="shared" ref="R60:S60" si="33">SUM(O60:O61)</f>
        <v>1.7749999999999999</v>
      </c>
      <c r="S60" s="291">
        <f t="shared" si="33"/>
        <v>1.7749999999999999</v>
      </c>
      <c r="T60" s="286">
        <f>(Q60*1.5)</f>
        <v>2.6624999999999996</v>
      </c>
      <c r="U60" s="286">
        <f>(R60*1.5)</f>
        <v>2.6624999999999996</v>
      </c>
      <c r="V60" s="291">
        <f>(S60*1.5)</f>
        <v>2.6624999999999996</v>
      </c>
      <c r="W60" s="13"/>
      <c r="X60" s="3"/>
      <c r="Y60" s="2"/>
    </row>
    <row r="61" spans="1:25" ht="15.75" x14ac:dyDescent="0.25">
      <c r="A61" s="3"/>
      <c r="B61" s="300"/>
      <c r="C61" s="322"/>
      <c r="D61" s="322"/>
      <c r="E61" s="322"/>
      <c r="F61" s="22" t="s">
        <v>31</v>
      </c>
      <c r="G61" s="220">
        <v>425</v>
      </c>
      <c r="H61" s="21">
        <v>3</v>
      </c>
      <c r="I61" s="21">
        <v>3</v>
      </c>
      <c r="J61" s="21">
        <v>3</v>
      </c>
      <c r="K61" s="21">
        <v>3</v>
      </c>
      <c r="L61" s="21">
        <v>3</v>
      </c>
      <c r="M61" s="21">
        <v>3</v>
      </c>
      <c r="N61" s="220">
        <f>H61*G61/1000</f>
        <v>1.2749999999999999</v>
      </c>
      <c r="O61" s="220">
        <f>I61*G61/1000</f>
        <v>1.2749999999999999</v>
      </c>
      <c r="P61" s="220">
        <f t="shared" si="32"/>
        <v>1.2749999999999999</v>
      </c>
      <c r="Q61" s="291"/>
      <c r="R61" s="291"/>
      <c r="S61" s="291"/>
      <c r="T61" s="287"/>
      <c r="U61" s="287"/>
      <c r="V61" s="291"/>
      <c r="W61" s="13"/>
      <c r="X61" s="3"/>
      <c r="Y61" s="2"/>
    </row>
    <row r="62" spans="1:25" ht="15.75" x14ac:dyDescent="0.25">
      <c r="A62" s="3"/>
      <c r="B62" s="24" t="s">
        <v>65</v>
      </c>
      <c r="C62" s="25">
        <v>120</v>
      </c>
      <c r="D62" s="25">
        <v>120</v>
      </c>
      <c r="E62" s="25">
        <v>120</v>
      </c>
      <c r="F62" s="22" t="s">
        <v>50</v>
      </c>
      <c r="G62" s="220">
        <v>751</v>
      </c>
      <c r="H62" s="113">
        <v>150</v>
      </c>
      <c r="I62" s="113">
        <v>150</v>
      </c>
      <c r="J62" s="113">
        <v>150</v>
      </c>
      <c r="K62" s="21">
        <v>120</v>
      </c>
      <c r="L62" s="21">
        <v>120</v>
      </c>
      <c r="M62" s="21">
        <v>120</v>
      </c>
      <c r="N62" s="220">
        <f>H62*G62/1000</f>
        <v>112.65</v>
      </c>
      <c r="O62" s="220">
        <f>I62*G62/1000</f>
        <v>112.65</v>
      </c>
      <c r="P62" s="220">
        <f>J62*G62/1000</f>
        <v>112.65</v>
      </c>
      <c r="Q62" s="63">
        <f>SUM(N62)</f>
        <v>112.65</v>
      </c>
      <c r="R62" s="63">
        <f>SUM(O62)</f>
        <v>112.65</v>
      </c>
      <c r="S62" s="63">
        <f>SUM(P62)</f>
        <v>112.65</v>
      </c>
      <c r="T62" s="220">
        <f t="shared" ref="T62:V63" si="34">Q62*1.5</f>
        <v>168.97500000000002</v>
      </c>
      <c r="U62" s="81">
        <f t="shared" si="34"/>
        <v>168.97500000000002</v>
      </c>
      <c r="V62" s="82">
        <f t="shared" si="34"/>
        <v>168.97500000000002</v>
      </c>
      <c r="W62" s="13"/>
      <c r="X62" s="3"/>
      <c r="Y62" s="2"/>
    </row>
    <row r="63" spans="1:25" ht="30" x14ac:dyDescent="0.25">
      <c r="A63" s="3"/>
      <c r="B63" s="53" t="s">
        <v>109</v>
      </c>
      <c r="C63" s="54">
        <v>30</v>
      </c>
      <c r="D63" s="54">
        <v>50</v>
      </c>
      <c r="E63" s="54">
        <v>50</v>
      </c>
      <c r="F63" s="55" t="s">
        <v>109</v>
      </c>
      <c r="G63" s="224">
        <v>550</v>
      </c>
      <c r="H63" s="21">
        <v>30</v>
      </c>
      <c r="I63" s="21">
        <v>50</v>
      </c>
      <c r="J63" s="21">
        <v>50</v>
      </c>
      <c r="K63" s="21">
        <v>30</v>
      </c>
      <c r="L63" s="21">
        <v>50</v>
      </c>
      <c r="M63" s="21">
        <v>50</v>
      </c>
      <c r="N63" s="220">
        <f>H63*G63/1000</f>
        <v>16.5</v>
      </c>
      <c r="O63" s="220">
        <f>I63*G63/1000</f>
        <v>27.5</v>
      </c>
      <c r="P63" s="220">
        <f t="shared" ref="P63" si="35">J63*G63/1000</f>
        <v>27.5</v>
      </c>
      <c r="Q63" s="220">
        <f>SUM(N63)</f>
        <v>16.5</v>
      </c>
      <c r="R63" s="220">
        <f t="shared" ref="R63:S63" si="36">SUM(O63)</f>
        <v>27.5</v>
      </c>
      <c r="S63" s="220">
        <f t="shared" si="36"/>
        <v>27.5</v>
      </c>
      <c r="T63" s="221">
        <f t="shared" si="34"/>
        <v>24.75</v>
      </c>
      <c r="U63" s="221">
        <f t="shared" si="34"/>
        <v>41.25</v>
      </c>
      <c r="V63" s="219">
        <f t="shared" si="34"/>
        <v>41.25</v>
      </c>
      <c r="W63" s="13"/>
      <c r="X63" s="3"/>
      <c r="Y63" s="2"/>
    </row>
    <row r="64" spans="1:25" x14ac:dyDescent="0.25">
      <c r="A64" s="3"/>
      <c r="B64" s="366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8"/>
      <c r="Q64" s="92">
        <f>SUM(Q47:Q63)</f>
        <v>375.66899999999998</v>
      </c>
      <c r="R64" s="92">
        <f t="shared" ref="R64:V64" si="37">SUM(R47:R63)</f>
        <v>420.79399999999998</v>
      </c>
      <c r="S64" s="92">
        <f t="shared" si="37"/>
        <v>451.26900000000001</v>
      </c>
      <c r="T64" s="92">
        <f t="shared" si="37"/>
        <v>563.50350000000003</v>
      </c>
      <c r="U64" s="92">
        <f t="shared" si="37"/>
        <v>631.19100000000003</v>
      </c>
      <c r="V64" s="92">
        <f t="shared" si="37"/>
        <v>676.90350000000001</v>
      </c>
      <c r="W64" s="13"/>
      <c r="X64" s="3"/>
      <c r="Y64" s="2"/>
    </row>
    <row r="65" spans="1:25" ht="17.25" customHeight="1" thickBot="1" x14ac:dyDescent="0.3">
      <c r="A65" s="3"/>
      <c r="B65" s="363" t="s">
        <v>38</v>
      </c>
      <c r="C65" s="364"/>
      <c r="D65" s="364"/>
      <c r="E65" s="364"/>
      <c r="F65" s="364"/>
      <c r="G65" s="364"/>
      <c r="H65" s="364"/>
      <c r="I65" s="364"/>
      <c r="J65" s="364"/>
      <c r="K65" s="364"/>
      <c r="L65" s="364"/>
      <c r="M65" s="364"/>
      <c r="N65" s="364"/>
      <c r="O65" s="364"/>
      <c r="P65" s="365"/>
      <c r="Q65" s="14"/>
      <c r="R65" s="14"/>
      <c r="S65" s="14"/>
      <c r="T65" s="13"/>
      <c r="U65" s="13"/>
      <c r="V65" s="13"/>
      <c r="W65" s="13"/>
      <c r="X65" s="3"/>
      <c r="Y65" s="2"/>
    </row>
    <row r="66" spans="1:25" ht="21" customHeight="1" x14ac:dyDescent="0.25">
      <c r="A66" s="3"/>
      <c r="B66" s="362" t="s">
        <v>137</v>
      </c>
      <c r="C66" s="332">
        <v>70</v>
      </c>
      <c r="D66" s="332">
        <v>90</v>
      </c>
      <c r="E66" s="332">
        <v>100</v>
      </c>
      <c r="F66" s="58" t="s">
        <v>62</v>
      </c>
      <c r="G66" s="59">
        <v>2850</v>
      </c>
      <c r="H66" s="60">
        <v>80</v>
      </c>
      <c r="I66" s="61">
        <v>98</v>
      </c>
      <c r="J66" s="60">
        <v>105</v>
      </c>
      <c r="K66" s="60">
        <v>74</v>
      </c>
      <c r="L66" s="60">
        <v>75</v>
      </c>
      <c r="M66" s="60">
        <v>98</v>
      </c>
      <c r="N66" s="226">
        <f t="shared" ref="N66:N82" si="38">H66*G66/1000</f>
        <v>228</v>
      </c>
      <c r="O66" s="226">
        <f t="shared" ref="O66:O71" si="39">J66*G66/1000</f>
        <v>299.25</v>
      </c>
      <c r="P66" s="62">
        <f t="shared" ref="P66:P82" si="40">J66*G66/1000</f>
        <v>299.25</v>
      </c>
      <c r="Q66" s="293">
        <f>SUM(N66:N71)</f>
        <v>242.358</v>
      </c>
      <c r="R66" s="293">
        <f t="shared" ref="R66:S66" si="41">SUM(O66:O71)</f>
        <v>320.70800000000003</v>
      </c>
      <c r="S66" s="293">
        <f t="shared" si="41"/>
        <v>320.70800000000003</v>
      </c>
      <c r="T66" s="295">
        <f>Q66*1.5</f>
        <v>363.53700000000003</v>
      </c>
      <c r="U66" s="295">
        <f>R66*1.5</f>
        <v>481.06200000000001</v>
      </c>
      <c r="V66" s="297">
        <f>S66*1.5</f>
        <v>481.06200000000001</v>
      </c>
      <c r="W66" s="13"/>
      <c r="X66" s="3"/>
      <c r="Y66" s="2"/>
    </row>
    <row r="67" spans="1:25" x14ac:dyDescent="0.25">
      <c r="A67" s="3"/>
      <c r="B67" s="308"/>
      <c r="C67" s="333"/>
      <c r="D67" s="333"/>
      <c r="E67" s="333"/>
      <c r="F67" s="55" t="s">
        <v>40</v>
      </c>
      <c r="G67" s="63">
        <v>204</v>
      </c>
      <c r="H67" s="54">
        <v>6</v>
      </c>
      <c r="I67" s="64">
        <v>10</v>
      </c>
      <c r="J67" s="54">
        <v>10</v>
      </c>
      <c r="K67" s="54">
        <v>5</v>
      </c>
      <c r="L67" s="54">
        <v>8</v>
      </c>
      <c r="M67" s="54">
        <v>10</v>
      </c>
      <c r="N67" s="220">
        <f t="shared" si="38"/>
        <v>1.224</v>
      </c>
      <c r="O67" s="220">
        <f t="shared" si="39"/>
        <v>2.04</v>
      </c>
      <c r="P67" s="26">
        <f t="shared" si="40"/>
        <v>2.04</v>
      </c>
      <c r="Q67" s="294"/>
      <c r="R67" s="294"/>
      <c r="S67" s="294"/>
      <c r="T67" s="296"/>
      <c r="U67" s="296"/>
      <c r="V67" s="298"/>
      <c r="W67" s="13"/>
      <c r="X67" s="3"/>
      <c r="Y67" s="2"/>
    </row>
    <row r="68" spans="1:25" ht="15.75" customHeight="1" x14ac:dyDescent="0.25">
      <c r="A68" s="3"/>
      <c r="B68" s="308"/>
      <c r="C68" s="333"/>
      <c r="D68" s="333"/>
      <c r="E68" s="333"/>
      <c r="F68" s="20" t="s">
        <v>63</v>
      </c>
      <c r="G68" s="63">
        <v>750</v>
      </c>
      <c r="H68" s="54">
        <v>13</v>
      </c>
      <c r="I68" s="64">
        <v>15</v>
      </c>
      <c r="J68" s="54">
        <v>20</v>
      </c>
      <c r="K68" s="54">
        <v>13</v>
      </c>
      <c r="L68" s="54">
        <v>15</v>
      </c>
      <c r="M68" s="54">
        <v>20</v>
      </c>
      <c r="N68" s="220">
        <f t="shared" si="38"/>
        <v>9.75</v>
      </c>
      <c r="O68" s="220">
        <f t="shared" si="39"/>
        <v>15</v>
      </c>
      <c r="P68" s="26">
        <f t="shared" si="40"/>
        <v>15</v>
      </c>
      <c r="Q68" s="294"/>
      <c r="R68" s="294"/>
      <c r="S68" s="294"/>
      <c r="T68" s="296"/>
      <c r="U68" s="296"/>
      <c r="V68" s="298"/>
      <c r="W68" s="13"/>
      <c r="X68" s="3"/>
      <c r="Y68" s="2"/>
    </row>
    <row r="69" spans="1:25" x14ac:dyDescent="0.25">
      <c r="A69" s="3"/>
      <c r="B69" s="308"/>
      <c r="C69" s="333"/>
      <c r="D69" s="333"/>
      <c r="E69" s="333"/>
      <c r="F69" s="20" t="s">
        <v>95</v>
      </c>
      <c r="G69" s="63">
        <v>517</v>
      </c>
      <c r="H69" s="54">
        <v>5</v>
      </c>
      <c r="I69" s="64">
        <v>5</v>
      </c>
      <c r="J69" s="54">
        <v>7</v>
      </c>
      <c r="K69" s="54">
        <v>5</v>
      </c>
      <c r="L69" s="64">
        <v>5</v>
      </c>
      <c r="M69" s="54">
        <v>7</v>
      </c>
      <c r="N69" s="220">
        <f t="shared" si="38"/>
        <v>2.585</v>
      </c>
      <c r="O69" s="220">
        <f t="shared" si="39"/>
        <v>3.6190000000000002</v>
      </c>
      <c r="P69" s="26">
        <f t="shared" si="40"/>
        <v>3.6190000000000002</v>
      </c>
      <c r="Q69" s="294"/>
      <c r="R69" s="294"/>
      <c r="S69" s="294"/>
      <c r="T69" s="296"/>
      <c r="U69" s="296"/>
      <c r="V69" s="298"/>
      <c r="W69" s="13"/>
      <c r="X69" s="3"/>
      <c r="Y69" s="2"/>
    </row>
    <row r="70" spans="1:25" ht="15.75" x14ac:dyDescent="0.25">
      <c r="A70" s="3"/>
      <c r="B70" s="308"/>
      <c r="C70" s="333"/>
      <c r="D70" s="333"/>
      <c r="E70" s="333"/>
      <c r="F70" s="22" t="s">
        <v>27</v>
      </c>
      <c r="G70" s="220">
        <v>80</v>
      </c>
      <c r="H70" s="23">
        <v>0.1</v>
      </c>
      <c r="I70" s="64">
        <v>0.1</v>
      </c>
      <c r="J70" s="23">
        <v>0.1</v>
      </c>
      <c r="K70" s="23">
        <v>0.1</v>
      </c>
      <c r="L70" s="64">
        <v>0.1</v>
      </c>
      <c r="M70" s="23">
        <v>0.1</v>
      </c>
      <c r="N70" s="220">
        <f t="shared" si="38"/>
        <v>8.0000000000000002E-3</v>
      </c>
      <c r="O70" s="220">
        <f t="shared" si="39"/>
        <v>8.0000000000000002E-3</v>
      </c>
      <c r="P70" s="26">
        <f t="shared" si="40"/>
        <v>8.0000000000000002E-3</v>
      </c>
      <c r="Q70" s="294"/>
      <c r="R70" s="294"/>
      <c r="S70" s="294"/>
      <c r="T70" s="296"/>
      <c r="U70" s="296"/>
      <c r="V70" s="298"/>
      <c r="W70" s="13"/>
      <c r="X70" s="3"/>
      <c r="Y70" s="2"/>
    </row>
    <row r="71" spans="1:25" ht="15.75" customHeight="1" x14ac:dyDescent="0.25">
      <c r="A71" s="3"/>
      <c r="B71" s="309"/>
      <c r="C71" s="334"/>
      <c r="D71" s="334"/>
      <c r="E71" s="334"/>
      <c r="F71" s="20" t="s">
        <v>12</v>
      </c>
      <c r="G71" s="220">
        <v>791</v>
      </c>
      <c r="H71" s="21">
        <v>1</v>
      </c>
      <c r="I71" s="64">
        <v>3</v>
      </c>
      <c r="J71" s="21">
        <v>1</v>
      </c>
      <c r="K71" s="21">
        <v>1</v>
      </c>
      <c r="L71" s="64">
        <v>3</v>
      </c>
      <c r="M71" s="21">
        <v>1</v>
      </c>
      <c r="N71" s="220">
        <f t="shared" si="38"/>
        <v>0.79100000000000004</v>
      </c>
      <c r="O71" s="220">
        <f t="shared" si="39"/>
        <v>0.79100000000000004</v>
      </c>
      <c r="P71" s="26">
        <f t="shared" si="40"/>
        <v>0.79100000000000004</v>
      </c>
      <c r="Q71" s="287"/>
      <c r="R71" s="287"/>
      <c r="S71" s="287"/>
      <c r="T71" s="289"/>
      <c r="U71" s="289"/>
      <c r="V71" s="285"/>
      <c r="W71" s="13"/>
      <c r="X71" s="3"/>
      <c r="Y71" s="2"/>
    </row>
    <row r="72" spans="1:25" ht="15.75" customHeight="1" x14ac:dyDescent="0.25">
      <c r="A72" s="3"/>
      <c r="B72" s="307" t="s">
        <v>72</v>
      </c>
      <c r="C72" s="361">
        <v>20</v>
      </c>
      <c r="D72" s="361">
        <v>20</v>
      </c>
      <c r="E72" s="361">
        <v>20</v>
      </c>
      <c r="F72" s="22" t="s">
        <v>69</v>
      </c>
      <c r="G72" s="220">
        <v>417</v>
      </c>
      <c r="H72" s="65">
        <v>10</v>
      </c>
      <c r="I72" s="65">
        <v>10</v>
      </c>
      <c r="J72" s="65">
        <v>10</v>
      </c>
      <c r="K72" s="65">
        <v>10</v>
      </c>
      <c r="L72" s="65">
        <v>10</v>
      </c>
      <c r="M72" s="65">
        <v>10</v>
      </c>
      <c r="N72" s="220">
        <f t="shared" si="38"/>
        <v>4.17</v>
      </c>
      <c r="O72" s="220">
        <f t="shared" ref="O72:O79" si="42">I72*G72/1000</f>
        <v>4.17</v>
      </c>
      <c r="P72" s="26">
        <f t="shared" si="40"/>
        <v>4.17</v>
      </c>
      <c r="Q72" s="286">
        <f>SUM(N72:N75)</f>
        <v>22.071000000000002</v>
      </c>
      <c r="R72" s="286">
        <f t="shared" ref="R72:S72" si="43">SUM(O72:O75)</f>
        <v>22.071000000000002</v>
      </c>
      <c r="S72" s="286">
        <f t="shared" si="43"/>
        <v>22.071000000000002</v>
      </c>
      <c r="T72" s="288">
        <f>Q72*1.5</f>
        <v>33.106500000000004</v>
      </c>
      <c r="U72" s="288">
        <f>R72*1.5</f>
        <v>33.106500000000004</v>
      </c>
      <c r="V72" s="284">
        <f>S72*1.5</f>
        <v>33.106500000000004</v>
      </c>
      <c r="W72" s="13"/>
      <c r="X72" s="3"/>
      <c r="Y72" s="2"/>
    </row>
    <row r="73" spans="1:25" ht="15.75" customHeight="1" x14ac:dyDescent="0.25">
      <c r="A73" s="3"/>
      <c r="B73" s="308"/>
      <c r="C73" s="333"/>
      <c r="D73" s="333"/>
      <c r="E73" s="333"/>
      <c r="F73" s="22" t="s">
        <v>73</v>
      </c>
      <c r="G73" s="220">
        <v>222</v>
      </c>
      <c r="H73" s="65">
        <v>3</v>
      </c>
      <c r="I73" s="65">
        <v>3</v>
      </c>
      <c r="J73" s="65">
        <v>3</v>
      </c>
      <c r="K73" s="65">
        <v>3</v>
      </c>
      <c r="L73" s="65">
        <v>3</v>
      </c>
      <c r="M73" s="65">
        <v>3</v>
      </c>
      <c r="N73" s="220">
        <f t="shared" si="38"/>
        <v>0.66600000000000004</v>
      </c>
      <c r="O73" s="220">
        <f t="shared" si="42"/>
        <v>0.66600000000000004</v>
      </c>
      <c r="P73" s="26">
        <f t="shared" si="40"/>
        <v>0.66600000000000004</v>
      </c>
      <c r="Q73" s="294"/>
      <c r="R73" s="294"/>
      <c r="S73" s="294"/>
      <c r="T73" s="296"/>
      <c r="U73" s="296"/>
      <c r="V73" s="298"/>
      <c r="W73" s="13"/>
      <c r="X73" s="3"/>
      <c r="Y73" s="2"/>
    </row>
    <row r="74" spans="1:25" ht="15.75" customHeight="1" x14ac:dyDescent="0.25">
      <c r="A74" s="3"/>
      <c r="B74" s="308"/>
      <c r="C74" s="333"/>
      <c r="D74" s="333"/>
      <c r="E74" s="333"/>
      <c r="F74" s="22" t="s">
        <v>14</v>
      </c>
      <c r="G74" s="220">
        <v>4400</v>
      </c>
      <c r="H74" s="65">
        <v>3</v>
      </c>
      <c r="I74" s="65">
        <v>3</v>
      </c>
      <c r="J74" s="65">
        <v>3</v>
      </c>
      <c r="K74" s="65">
        <v>3</v>
      </c>
      <c r="L74" s="65">
        <v>3</v>
      </c>
      <c r="M74" s="65">
        <v>3</v>
      </c>
      <c r="N74" s="220">
        <f t="shared" si="38"/>
        <v>13.2</v>
      </c>
      <c r="O74" s="220">
        <f t="shared" si="42"/>
        <v>13.2</v>
      </c>
      <c r="P74" s="26">
        <f t="shared" si="40"/>
        <v>13.2</v>
      </c>
      <c r="Q74" s="294"/>
      <c r="R74" s="294"/>
      <c r="S74" s="294"/>
      <c r="T74" s="296"/>
      <c r="U74" s="296"/>
      <c r="V74" s="298"/>
      <c r="W74" s="13"/>
      <c r="X74" s="3"/>
      <c r="Y74" s="2"/>
    </row>
    <row r="75" spans="1:25" ht="15.75" customHeight="1" thickBot="1" x14ac:dyDescent="0.3">
      <c r="A75" s="3"/>
      <c r="B75" s="309"/>
      <c r="C75" s="334"/>
      <c r="D75" s="334"/>
      <c r="E75" s="334"/>
      <c r="F75" s="22" t="s">
        <v>76</v>
      </c>
      <c r="G75" s="220">
        <v>1345</v>
      </c>
      <c r="H75" s="65">
        <v>3</v>
      </c>
      <c r="I75" s="65">
        <v>3</v>
      </c>
      <c r="J75" s="65">
        <v>3</v>
      </c>
      <c r="K75" s="65">
        <v>3</v>
      </c>
      <c r="L75" s="65">
        <v>3</v>
      </c>
      <c r="M75" s="65">
        <v>3</v>
      </c>
      <c r="N75" s="220">
        <f t="shared" si="38"/>
        <v>4.0350000000000001</v>
      </c>
      <c r="O75" s="220">
        <f t="shared" si="42"/>
        <v>4.0350000000000001</v>
      </c>
      <c r="P75" s="26">
        <f t="shared" si="40"/>
        <v>4.0350000000000001</v>
      </c>
      <c r="Q75" s="287"/>
      <c r="R75" s="287"/>
      <c r="S75" s="287"/>
      <c r="T75" s="289"/>
      <c r="U75" s="289"/>
      <c r="V75" s="285"/>
      <c r="W75" s="13"/>
      <c r="X75" s="3"/>
      <c r="Y75" s="2"/>
    </row>
    <row r="76" spans="1:25" ht="15.75" customHeight="1" x14ac:dyDescent="0.25">
      <c r="A76" s="3"/>
      <c r="B76" s="300" t="s">
        <v>93</v>
      </c>
      <c r="C76" s="299">
        <v>130</v>
      </c>
      <c r="D76" s="299">
        <v>150</v>
      </c>
      <c r="E76" s="299">
        <v>180</v>
      </c>
      <c r="F76" s="40" t="s">
        <v>77</v>
      </c>
      <c r="G76" s="220">
        <v>613</v>
      </c>
      <c r="H76" s="21">
        <v>45.5</v>
      </c>
      <c r="I76" s="21">
        <v>52.5</v>
      </c>
      <c r="J76" s="21">
        <v>63</v>
      </c>
      <c r="K76" s="21">
        <v>45.5</v>
      </c>
      <c r="L76" s="21">
        <v>52.5</v>
      </c>
      <c r="M76" s="21">
        <v>63</v>
      </c>
      <c r="N76" s="220">
        <f t="shared" si="38"/>
        <v>27.891500000000001</v>
      </c>
      <c r="O76" s="220">
        <f t="shared" si="42"/>
        <v>32.182499999999997</v>
      </c>
      <c r="P76" s="220">
        <f t="shared" si="40"/>
        <v>38.619</v>
      </c>
      <c r="Q76" s="286">
        <f>SUM(O76:O78)</f>
        <v>54.198499999999996</v>
      </c>
      <c r="R76" s="286">
        <f t="shared" ref="R76:S76" si="44">SUM(P76:P78)</f>
        <v>60.643000000000001</v>
      </c>
      <c r="S76" s="286">
        <f t="shared" si="44"/>
        <v>54.198499999999996</v>
      </c>
      <c r="T76" s="350">
        <f>(Q76*1.5)</f>
        <v>81.297749999999994</v>
      </c>
      <c r="U76" s="350">
        <f>(R76*1.5)</f>
        <v>90.964500000000001</v>
      </c>
      <c r="V76" s="350">
        <f>(S76*1.5)</f>
        <v>81.297749999999994</v>
      </c>
      <c r="W76" s="13"/>
      <c r="X76" s="3"/>
      <c r="Y76" s="2"/>
    </row>
    <row r="77" spans="1:25" ht="15.75" customHeight="1" x14ac:dyDescent="0.25">
      <c r="A77" s="3"/>
      <c r="B77" s="300"/>
      <c r="C77" s="299"/>
      <c r="D77" s="299"/>
      <c r="E77" s="299"/>
      <c r="F77" s="22" t="s">
        <v>27</v>
      </c>
      <c r="G77" s="220">
        <v>80</v>
      </c>
      <c r="H77" s="23">
        <v>0.1</v>
      </c>
      <c r="I77" s="23">
        <v>0.2</v>
      </c>
      <c r="J77" s="23">
        <v>0.3</v>
      </c>
      <c r="K77" s="23">
        <v>0.1</v>
      </c>
      <c r="L77" s="23">
        <v>0.2</v>
      </c>
      <c r="M77" s="23">
        <v>0.3</v>
      </c>
      <c r="N77" s="220">
        <f t="shared" si="38"/>
        <v>8.0000000000000002E-3</v>
      </c>
      <c r="O77" s="220">
        <f t="shared" si="42"/>
        <v>1.6E-2</v>
      </c>
      <c r="P77" s="220">
        <f t="shared" si="40"/>
        <v>2.4E-2</v>
      </c>
      <c r="Q77" s="294"/>
      <c r="R77" s="294"/>
      <c r="S77" s="294"/>
      <c r="T77" s="351"/>
      <c r="U77" s="351"/>
      <c r="V77" s="351"/>
      <c r="W77" s="13"/>
      <c r="X77" s="3"/>
      <c r="Y77" s="2"/>
    </row>
    <row r="78" spans="1:25" ht="15.75" customHeight="1" thickBot="1" x14ac:dyDescent="0.3">
      <c r="A78" s="3"/>
      <c r="B78" s="300"/>
      <c r="C78" s="299"/>
      <c r="D78" s="299"/>
      <c r="E78" s="299"/>
      <c r="F78" s="20" t="s">
        <v>14</v>
      </c>
      <c r="G78" s="220">
        <v>4400</v>
      </c>
      <c r="H78" s="21">
        <v>5</v>
      </c>
      <c r="I78" s="21">
        <v>5</v>
      </c>
      <c r="J78" s="21">
        <v>5</v>
      </c>
      <c r="K78" s="21">
        <v>5</v>
      </c>
      <c r="L78" s="21">
        <v>5</v>
      </c>
      <c r="M78" s="21">
        <v>5</v>
      </c>
      <c r="N78" s="220">
        <f t="shared" si="38"/>
        <v>22</v>
      </c>
      <c r="O78" s="220">
        <f t="shared" si="42"/>
        <v>22</v>
      </c>
      <c r="P78" s="220">
        <f t="shared" si="40"/>
        <v>22</v>
      </c>
      <c r="Q78" s="287"/>
      <c r="R78" s="287"/>
      <c r="S78" s="287"/>
      <c r="T78" s="352"/>
      <c r="U78" s="352"/>
      <c r="V78" s="352"/>
      <c r="W78" s="13"/>
      <c r="X78" s="3"/>
      <c r="Y78" s="2"/>
    </row>
    <row r="79" spans="1:25" ht="15.75" customHeight="1" x14ac:dyDescent="0.25">
      <c r="A79" s="3"/>
      <c r="B79" s="67" t="s">
        <v>124</v>
      </c>
      <c r="C79" s="227">
        <v>20</v>
      </c>
      <c r="D79" s="227">
        <v>25</v>
      </c>
      <c r="E79" s="227">
        <v>30</v>
      </c>
      <c r="F79" s="68" t="s">
        <v>123</v>
      </c>
      <c r="G79" s="220">
        <v>1000</v>
      </c>
      <c r="H79" s="23">
        <v>22</v>
      </c>
      <c r="I79" s="23">
        <v>27</v>
      </c>
      <c r="J79" s="23">
        <v>32</v>
      </c>
      <c r="K79" s="23">
        <v>20</v>
      </c>
      <c r="L79" s="69">
        <v>25</v>
      </c>
      <c r="M79" s="69">
        <v>30</v>
      </c>
      <c r="N79" s="220">
        <f t="shared" si="38"/>
        <v>22</v>
      </c>
      <c r="O79" s="226">
        <f t="shared" si="42"/>
        <v>27</v>
      </c>
      <c r="P79" s="62">
        <f t="shared" si="40"/>
        <v>32</v>
      </c>
      <c r="Q79" s="220">
        <f>N79</f>
        <v>22</v>
      </c>
      <c r="R79" s="220">
        <f t="shared" ref="R79:S79" si="45">O79</f>
        <v>27</v>
      </c>
      <c r="S79" s="220">
        <f t="shared" si="45"/>
        <v>32</v>
      </c>
      <c r="T79" s="221">
        <f t="shared" ref="T79:V80" si="46">Q79*1.5</f>
        <v>33</v>
      </c>
      <c r="U79" s="221">
        <f t="shared" si="46"/>
        <v>40.5</v>
      </c>
      <c r="V79" s="221">
        <f t="shared" si="46"/>
        <v>48</v>
      </c>
      <c r="W79" s="13"/>
      <c r="X79" s="3"/>
      <c r="Y79" s="2"/>
    </row>
    <row r="80" spans="1:25" ht="18" customHeight="1" x14ac:dyDescent="0.25">
      <c r="A80" s="3"/>
      <c r="B80" s="300" t="s">
        <v>35</v>
      </c>
      <c r="C80" s="323">
        <v>200</v>
      </c>
      <c r="D80" s="323">
        <v>200</v>
      </c>
      <c r="E80" s="323">
        <v>200</v>
      </c>
      <c r="F80" s="20" t="s">
        <v>36</v>
      </c>
      <c r="G80" s="220">
        <v>751</v>
      </c>
      <c r="H80" s="224">
        <v>143</v>
      </c>
      <c r="I80" s="224">
        <v>143</v>
      </c>
      <c r="J80" s="224">
        <v>143</v>
      </c>
      <c r="K80" s="224">
        <v>100</v>
      </c>
      <c r="L80" s="224">
        <v>100</v>
      </c>
      <c r="M80" s="224">
        <v>100</v>
      </c>
      <c r="N80" s="220">
        <f>H80*G80/1000</f>
        <v>107.393</v>
      </c>
      <c r="O80" s="220">
        <f>I80*G80/1000</f>
        <v>107.393</v>
      </c>
      <c r="P80" s="26">
        <f>J80*G80/1000</f>
        <v>107.393</v>
      </c>
      <c r="Q80" s="286">
        <f>SUM(N80:N81)</f>
        <v>108.66800000000001</v>
      </c>
      <c r="R80" s="286">
        <f t="shared" ref="R80:S80" si="47">SUM(O80:O81)</f>
        <v>108.66800000000001</v>
      </c>
      <c r="S80" s="286">
        <f t="shared" si="47"/>
        <v>108.66800000000001</v>
      </c>
      <c r="T80" s="288">
        <f t="shared" si="46"/>
        <v>163.00200000000001</v>
      </c>
      <c r="U80" s="288">
        <f t="shared" si="46"/>
        <v>163.00200000000001</v>
      </c>
      <c r="V80" s="288">
        <f t="shared" si="46"/>
        <v>163.00200000000001</v>
      </c>
      <c r="W80" s="13"/>
      <c r="X80" s="3"/>
      <c r="Y80" s="2"/>
    </row>
    <row r="81" spans="1:25" x14ac:dyDescent="0.25">
      <c r="A81" s="3"/>
      <c r="B81" s="300"/>
      <c r="C81" s="323"/>
      <c r="D81" s="323"/>
      <c r="E81" s="323"/>
      <c r="F81" s="74" t="s">
        <v>37</v>
      </c>
      <c r="G81" s="220">
        <v>425</v>
      </c>
      <c r="H81" s="21">
        <v>3</v>
      </c>
      <c r="I81" s="21">
        <v>3</v>
      </c>
      <c r="J81" s="21">
        <v>3</v>
      </c>
      <c r="K81" s="21">
        <v>3</v>
      </c>
      <c r="L81" s="21">
        <v>3</v>
      </c>
      <c r="M81" s="21">
        <v>3</v>
      </c>
      <c r="N81" s="220">
        <f>H81*G81/1000</f>
        <v>1.2749999999999999</v>
      </c>
      <c r="O81" s="220">
        <f>I81*G81/1000</f>
        <v>1.2749999999999999</v>
      </c>
      <c r="P81" s="26">
        <f>J81*G81/1000</f>
        <v>1.2749999999999999</v>
      </c>
      <c r="Q81" s="287"/>
      <c r="R81" s="287"/>
      <c r="S81" s="287"/>
      <c r="T81" s="289"/>
      <c r="U81" s="289"/>
      <c r="V81" s="289"/>
      <c r="W81" s="13"/>
      <c r="X81" s="3"/>
      <c r="Y81" s="2"/>
    </row>
    <row r="82" spans="1:25" ht="30" x14ac:dyDescent="0.25">
      <c r="A82" s="3"/>
      <c r="B82" s="93" t="s">
        <v>109</v>
      </c>
      <c r="C82" s="94">
        <v>30</v>
      </c>
      <c r="D82" s="94">
        <v>50</v>
      </c>
      <c r="E82" s="94">
        <v>50</v>
      </c>
      <c r="F82" s="95" t="s">
        <v>109</v>
      </c>
      <c r="G82" s="229">
        <v>550</v>
      </c>
      <c r="H82" s="96">
        <v>30</v>
      </c>
      <c r="I82" s="96">
        <v>50</v>
      </c>
      <c r="J82" s="96">
        <v>50</v>
      </c>
      <c r="K82" s="96">
        <v>30</v>
      </c>
      <c r="L82" s="96">
        <v>50</v>
      </c>
      <c r="M82" s="96">
        <v>50</v>
      </c>
      <c r="N82" s="216">
        <f t="shared" si="38"/>
        <v>16.5</v>
      </c>
      <c r="O82" s="216">
        <f>I82*G82/1000</f>
        <v>27.5</v>
      </c>
      <c r="P82" s="231">
        <f t="shared" si="40"/>
        <v>27.5</v>
      </c>
      <c r="Q82" s="220">
        <f>SUM(N82)</f>
        <v>16.5</v>
      </c>
      <c r="R82" s="220">
        <f t="shared" ref="R82:S82" si="48">SUM(O82)</f>
        <v>27.5</v>
      </c>
      <c r="S82" s="220">
        <f t="shared" si="48"/>
        <v>27.5</v>
      </c>
      <c r="T82" s="221">
        <f>Q82*1.5</f>
        <v>24.75</v>
      </c>
      <c r="U82" s="221">
        <f>R82*1.5</f>
        <v>41.25</v>
      </c>
      <c r="V82" s="219">
        <f>S82*1.5</f>
        <v>41.25</v>
      </c>
      <c r="W82" s="13"/>
      <c r="X82" s="3"/>
      <c r="Y82" s="2"/>
    </row>
    <row r="83" spans="1:25" ht="15.75" thickBot="1" x14ac:dyDescent="0.3">
      <c r="A83" s="3"/>
      <c r="B83" s="372"/>
      <c r="C83" s="373"/>
      <c r="D83" s="373"/>
      <c r="E83" s="373"/>
      <c r="F83" s="373"/>
      <c r="G83" s="373"/>
      <c r="H83" s="373"/>
      <c r="I83" s="373"/>
      <c r="J83" s="373"/>
      <c r="K83" s="373"/>
      <c r="L83" s="373"/>
      <c r="M83" s="373"/>
      <c r="N83" s="373"/>
      <c r="O83" s="373"/>
      <c r="P83" s="373"/>
      <c r="Q83" s="97">
        <f t="shared" ref="Q83:V83" si="49">SUM(Q66:Q82)</f>
        <v>465.79550000000006</v>
      </c>
      <c r="R83" s="98">
        <f t="shared" si="49"/>
        <v>566.59</v>
      </c>
      <c r="S83" s="98">
        <f t="shared" si="49"/>
        <v>565.14550000000008</v>
      </c>
      <c r="T83" s="98">
        <f t="shared" si="49"/>
        <v>698.69325000000003</v>
      </c>
      <c r="U83" s="98">
        <f t="shared" si="49"/>
        <v>849.88499999999999</v>
      </c>
      <c r="V83" s="99">
        <f t="shared" si="49"/>
        <v>847.7182499999999</v>
      </c>
      <c r="W83" s="13"/>
      <c r="X83" s="3"/>
      <c r="Y83" s="2"/>
    </row>
    <row r="84" spans="1:25" ht="15.75" thickBot="1" x14ac:dyDescent="0.3">
      <c r="A84" s="3"/>
      <c r="B84" s="369" t="s">
        <v>44</v>
      </c>
      <c r="C84" s="370"/>
      <c r="D84" s="370"/>
      <c r="E84" s="370"/>
      <c r="F84" s="370"/>
      <c r="G84" s="370"/>
      <c r="H84" s="370"/>
      <c r="I84" s="370"/>
      <c r="J84" s="370"/>
      <c r="K84" s="370"/>
      <c r="L84" s="370"/>
      <c r="M84" s="370"/>
      <c r="N84" s="370"/>
      <c r="O84" s="370"/>
      <c r="P84" s="371"/>
      <c r="Q84" s="14"/>
      <c r="R84" s="14"/>
      <c r="S84" s="14"/>
      <c r="T84" s="13"/>
      <c r="U84" s="13"/>
      <c r="V84" s="13"/>
      <c r="W84" s="13"/>
      <c r="X84" s="3"/>
      <c r="Y84" s="2"/>
    </row>
    <row r="85" spans="1:25" ht="15" customHeight="1" x14ac:dyDescent="0.25">
      <c r="A85" s="3"/>
      <c r="B85" s="305" t="s">
        <v>138</v>
      </c>
      <c r="C85" s="306">
        <v>60</v>
      </c>
      <c r="D85" s="306">
        <v>90</v>
      </c>
      <c r="E85" s="306">
        <v>100</v>
      </c>
      <c r="F85" s="35" t="s">
        <v>59</v>
      </c>
      <c r="G85" s="226">
        <v>212</v>
      </c>
      <c r="H85" s="36">
        <v>49</v>
      </c>
      <c r="I85" s="36">
        <v>63</v>
      </c>
      <c r="J85" s="36">
        <v>70</v>
      </c>
      <c r="K85" s="36">
        <v>35</v>
      </c>
      <c r="L85" s="36">
        <v>45</v>
      </c>
      <c r="M85" s="36">
        <v>50</v>
      </c>
      <c r="N85" s="226">
        <f t="shared" ref="N85:N108" si="50">H85*G85/1000</f>
        <v>10.388</v>
      </c>
      <c r="O85" s="226">
        <f t="shared" ref="O85:O108" si="51">I85*G85/1000</f>
        <v>13.356</v>
      </c>
      <c r="P85" s="226">
        <f t="shared" ref="P85:P108" si="52">J85*G85/1000</f>
        <v>14.84</v>
      </c>
      <c r="Q85" s="293">
        <f>SUM(N85:N89)</f>
        <v>45.942000000000007</v>
      </c>
      <c r="R85" s="293">
        <f t="shared" ref="R85:S85" si="53">SUM(O85:O89)</f>
        <v>58.557500000000005</v>
      </c>
      <c r="S85" s="293">
        <f t="shared" si="53"/>
        <v>65.063000000000002</v>
      </c>
      <c r="T85" s="295">
        <f>Q85*1.5</f>
        <v>68.913000000000011</v>
      </c>
      <c r="U85" s="295">
        <f>R85*1.5</f>
        <v>87.836250000000007</v>
      </c>
      <c r="V85" s="297">
        <f>S85*1.5</f>
        <v>97.594500000000011</v>
      </c>
      <c r="W85" s="13"/>
      <c r="X85" s="3"/>
      <c r="Y85" s="2"/>
    </row>
    <row r="86" spans="1:25" ht="15.75" customHeight="1" x14ac:dyDescent="0.25">
      <c r="A86" s="3"/>
      <c r="B86" s="300"/>
      <c r="C86" s="299"/>
      <c r="D86" s="299"/>
      <c r="E86" s="299"/>
      <c r="F86" s="13" t="s">
        <v>34</v>
      </c>
      <c r="G86" s="259">
        <v>219</v>
      </c>
      <c r="H86" s="224">
        <v>21</v>
      </c>
      <c r="I86" s="224">
        <v>27</v>
      </c>
      <c r="J86" s="23">
        <v>30</v>
      </c>
      <c r="K86" s="224">
        <v>16</v>
      </c>
      <c r="L86" s="224">
        <v>21</v>
      </c>
      <c r="M86" s="23">
        <v>23</v>
      </c>
      <c r="N86" s="220">
        <f>H86*G88/1000</f>
        <v>16.611000000000001</v>
      </c>
      <c r="O86" s="220">
        <f>I86*G88/1000</f>
        <v>21.356999999999999</v>
      </c>
      <c r="P86" s="220">
        <f>J86*G88/1000</f>
        <v>23.73</v>
      </c>
      <c r="Q86" s="294"/>
      <c r="R86" s="294"/>
      <c r="S86" s="294"/>
      <c r="T86" s="296"/>
      <c r="U86" s="296"/>
      <c r="V86" s="298"/>
      <c r="W86" s="13"/>
      <c r="X86" s="3"/>
      <c r="Y86" s="2"/>
    </row>
    <row r="87" spans="1:25" ht="15.75" customHeight="1" x14ac:dyDescent="0.25">
      <c r="A87" s="3"/>
      <c r="B87" s="300"/>
      <c r="C87" s="299"/>
      <c r="D87" s="299"/>
      <c r="E87" s="299"/>
      <c r="F87" s="20" t="s">
        <v>36</v>
      </c>
      <c r="G87" s="220">
        <v>751</v>
      </c>
      <c r="H87" s="224">
        <v>21</v>
      </c>
      <c r="I87" s="224">
        <v>27</v>
      </c>
      <c r="J87" s="23">
        <v>30</v>
      </c>
      <c r="K87" s="224">
        <v>15</v>
      </c>
      <c r="L87" s="224">
        <v>19</v>
      </c>
      <c r="M87" s="23">
        <v>21</v>
      </c>
      <c r="N87" s="220">
        <f t="shared" si="50"/>
        <v>15.771000000000001</v>
      </c>
      <c r="O87" s="220">
        <f t="shared" si="51"/>
        <v>20.277000000000001</v>
      </c>
      <c r="P87" s="220">
        <f t="shared" si="52"/>
        <v>22.53</v>
      </c>
      <c r="Q87" s="294"/>
      <c r="R87" s="294"/>
      <c r="S87" s="294"/>
      <c r="T87" s="296"/>
      <c r="U87" s="296"/>
      <c r="V87" s="298"/>
      <c r="W87" s="13"/>
      <c r="X87" s="3"/>
      <c r="Y87" s="2"/>
    </row>
    <row r="88" spans="1:25" ht="15.75" customHeight="1" x14ac:dyDescent="0.25">
      <c r="A88" s="3"/>
      <c r="B88" s="300"/>
      <c r="C88" s="299"/>
      <c r="D88" s="299"/>
      <c r="E88" s="299"/>
      <c r="F88" s="20" t="s">
        <v>12</v>
      </c>
      <c r="G88" s="220">
        <v>791</v>
      </c>
      <c r="H88" s="23">
        <v>4</v>
      </c>
      <c r="I88" s="23">
        <v>4.5</v>
      </c>
      <c r="J88" s="23">
        <v>5</v>
      </c>
      <c r="K88" s="23">
        <v>4</v>
      </c>
      <c r="L88" s="23">
        <v>4.5</v>
      </c>
      <c r="M88" s="23">
        <v>5</v>
      </c>
      <c r="N88" s="220">
        <f t="shared" si="50"/>
        <v>3.1640000000000001</v>
      </c>
      <c r="O88" s="220">
        <f t="shared" si="51"/>
        <v>3.5594999999999999</v>
      </c>
      <c r="P88" s="220">
        <f t="shared" si="52"/>
        <v>3.9550000000000001</v>
      </c>
      <c r="Q88" s="294"/>
      <c r="R88" s="294"/>
      <c r="S88" s="294"/>
      <c r="T88" s="296"/>
      <c r="U88" s="296"/>
      <c r="V88" s="298"/>
      <c r="W88" s="13"/>
      <c r="X88" s="3"/>
      <c r="Y88" s="2"/>
    </row>
    <row r="89" spans="1:25" ht="15.75" x14ac:dyDescent="0.25">
      <c r="A89" s="3"/>
      <c r="B89" s="300"/>
      <c r="C89" s="299"/>
      <c r="D89" s="299"/>
      <c r="E89" s="299"/>
      <c r="F89" s="22" t="s">
        <v>27</v>
      </c>
      <c r="G89" s="220">
        <v>80</v>
      </c>
      <c r="H89" s="23">
        <v>0.1</v>
      </c>
      <c r="I89" s="23">
        <v>0.1</v>
      </c>
      <c r="J89" s="23">
        <v>0.1</v>
      </c>
      <c r="K89" s="23">
        <v>0.1</v>
      </c>
      <c r="L89" s="23">
        <v>0.1</v>
      </c>
      <c r="M89" s="23">
        <v>0.1</v>
      </c>
      <c r="N89" s="220">
        <f t="shared" si="50"/>
        <v>8.0000000000000002E-3</v>
      </c>
      <c r="O89" s="220">
        <f t="shared" si="51"/>
        <v>8.0000000000000002E-3</v>
      </c>
      <c r="P89" s="220">
        <f t="shared" si="52"/>
        <v>8.0000000000000002E-3</v>
      </c>
      <c r="Q89" s="287"/>
      <c r="R89" s="287"/>
      <c r="S89" s="287"/>
      <c r="T89" s="289"/>
      <c r="U89" s="289"/>
      <c r="V89" s="285"/>
      <c r="W89" s="13"/>
      <c r="X89" s="3"/>
      <c r="Y89" s="2"/>
    </row>
    <row r="90" spans="1:25" x14ac:dyDescent="0.25">
      <c r="A90" s="3"/>
      <c r="B90" s="307" t="s">
        <v>116</v>
      </c>
      <c r="C90" s="336" t="s">
        <v>45</v>
      </c>
      <c r="D90" s="336" t="s">
        <v>47</v>
      </c>
      <c r="E90" s="322" t="s">
        <v>112</v>
      </c>
      <c r="F90" s="74" t="s">
        <v>153</v>
      </c>
      <c r="G90" s="220">
        <v>4500</v>
      </c>
      <c r="H90" s="21">
        <v>50</v>
      </c>
      <c r="I90" s="21">
        <v>65</v>
      </c>
      <c r="J90" s="21">
        <v>80</v>
      </c>
      <c r="K90" s="21">
        <v>47</v>
      </c>
      <c r="L90" s="21">
        <v>58</v>
      </c>
      <c r="M90" s="21">
        <v>69</v>
      </c>
      <c r="N90" s="220">
        <f t="shared" si="50"/>
        <v>225</v>
      </c>
      <c r="O90" s="220">
        <f t="shared" si="51"/>
        <v>292.5</v>
      </c>
      <c r="P90" s="220">
        <f t="shared" si="52"/>
        <v>360</v>
      </c>
      <c r="Q90" s="291">
        <f>SUM(N90:N97)</f>
        <v>256.37099999999998</v>
      </c>
      <c r="R90" s="291">
        <f>SUM(O90:O97)</f>
        <v>330.47099999999995</v>
      </c>
      <c r="S90" s="291">
        <f>SUM(P90:P97)</f>
        <v>404.63599999999997</v>
      </c>
      <c r="T90" s="292">
        <f>Q90*1.5</f>
        <v>384.55649999999997</v>
      </c>
      <c r="U90" s="292">
        <f>R90*1.5</f>
        <v>495.70649999999989</v>
      </c>
      <c r="V90" s="292">
        <f>S90*1.5</f>
        <v>606.95399999999995</v>
      </c>
      <c r="W90" s="13"/>
      <c r="X90" s="3"/>
      <c r="Y90" s="2"/>
    </row>
    <row r="91" spans="1:25" x14ac:dyDescent="0.25">
      <c r="A91" s="3"/>
      <c r="B91" s="308"/>
      <c r="C91" s="320"/>
      <c r="D91" s="320"/>
      <c r="E91" s="322"/>
      <c r="F91" s="20" t="s">
        <v>39</v>
      </c>
      <c r="G91" s="220">
        <v>276</v>
      </c>
      <c r="H91" s="21">
        <v>53</v>
      </c>
      <c r="I91" s="21">
        <v>66</v>
      </c>
      <c r="J91" s="21">
        <v>80</v>
      </c>
      <c r="K91" s="21">
        <v>40</v>
      </c>
      <c r="L91" s="21">
        <v>50</v>
      </c>
      <c r="M91" s="21">
        <v>60</v>
      </c>
      <c r="N91" s="220">
        <f t="shared" si="50"/>
        <v>14.628</v>
      </c>
      <c r="O91" s="220">
        <f t="shared" si="51"/>
        <v>18.216000000000001</v>
      </c>
      <c r="P91" s="220">
        <f t="shared" si="52"/>
        <v>22.08</v>
      </c>
      <c r="Q91" s="291"/>
      <c r="R91" s="291"/>
      <c r="S91" s="291"/>
      <c r="T91" s="292"/>
      <c r="U91" s="292"/>
      <c r="V91" s="292"/>
      <c r="W91" s="13"/>
      <c r="X91" s="3"/>
      <c r="Y91" s="2"/>
    </row>
    <row r="92" spans="1:25" x14ac:dyDescent="0.25">
      <c r="A92" s="3"/>
      <c r="B92" s="308"/>
      <c r="C92" s="320"/>
      <c r="D92" s="320"/>
      <c r="E92" s="322"/>
      <c r="F92" s="41" t="s">
        <v>56</v>
      </c>
      <c r="G92" s="220">
        <v>289</v>
      </c>
      <c r="H92" s="21">
        <v>16</v>
      </c>
      <c r="I92" s="21">
        <v>20</v>
      </c>
      <c r="J92" s="21">
        <v>24</v>
      </c>
      <c r="K92" s="21">
        <v>16</v>
      </c>
      <c r="L92" s="21">
        <v>20</v>
      </c>
      <c r="M92" s="21">
        <v>24</v>
      </c>
      <c r="N92" s="220">
        <f t="shared" si="50"/>
        <v>4.6239999999999997</v>
      </c>
      <c r="O92" s="220">
        <f t="shared" si="51"/>
        <v>5.78</v>
      </c>
      <c r="P92" s="220">
        <f t="shared" si="52"/>
        <v>6.9359999999999999</v>
      </c>
      <c r="Q92" s="291"/>
      <c r="R92" s="291"/>
      <c r="S92" s="291"/>
      <c r="T92" s="292"/>
      <c r="U92" s="292"/>
      <c r="V92" s="292"/>
      <c r="W92" s="13"/>
      <c r="X92" s="3"/>
      <c r="Y92" s="2"/>
    </row>
    <row r="93" spans="1:25" ht="18.75" customHeight="1" x14ac:dyDescent="0.25">
      <c r="A93" s="3"/>
      <c r="B93" s="308"/>
      <c r="C93" s="320"/>
      <c r="D93" s="320"/>
      <c r="E93" s="322"/>
      <c r="F93" s="20" t="s">
        <v>10</v>
      </c>
      <c r="G93" s="220">
        <v>219</v>
      </c>
      <c r="H93" s="21">
        <v>10</v>
      </c>
      <c r="I93" s="21">
        <v>13</v>
      </c>
      <c r="J93" s="21">
        <v>15</v>
      </c>
      <c r="K93" s="21">
        <v>8</v>
      </c>
      <c r="L93" s="21">
        <v>10</v>
      </c>
      <c r="M93" s="21">
        <v>12</v>
      </c>
      <c r="N93" s="220">
        <f t="shared" si="50"/>
        <v>2.19</v>
      </c>
      <c r="O93" s="220">
        <f t="shared" si="51"/>
        <v>2.847</v>
      </c>
      <c r="P93" s="220">
        <f t="shared" si="52"/>
        <v>3.2850000000000001</v>
      </c>
      <c r="Q93" s="291"/>
      <c r="R93" s="291"/>
      <c r="S93" s="291"/>
      <c r="T93" s="292"/>
      <c r="U93" s="292"/>
      <c r="V93" s="292"/>
      <c r="W93" s="13"/>
      <c r="X93" s="3"/>
      <c r="Y93" s="2"/>
    </row>
    <row r="94" spans="1:25" ht="18.75" customHeight="1" x14ac:dyDescent="0.25">
      <c r="A94" s="3"/>
      <c r="B94" s="308"/>
      <c r="C94" s="320"/>
      <c r="D94" s="320"/>
      <c r="E94" s="322"/>
      <c r="F94" s="20" t="s">
        <v>11</v>
      </c>
      <c r="G94" s="220">
        <v>204</v>
      </c>
      <c r="H94" s="21">
        <v>10</v>
      </c>
      <c r="I94" s="21">
        <v>12</v>
      </c>
      <c r="J94" s="21">
        <v>14</v>
      </c>
      <c r="K94" s="21">
        <v>8</v>
      </c>
      <c r="L94" s="21">
        <v>10</v>
      </c>
      <c r="M94" s="21">
        <v>12</v>
      </c>
      <c r="N94" s="220">
        <f t="shared" si="50"/>
        <v>2.04</v>
      </c>
      <c r="O94" s="220">
        <f t="shared" si="51"/>
        <v>2.448</v>
      </c>
      <c r="P94" s="220">
        <f t="shared" si="52"/>
        <v>2.8559999999999999</v>
      </c>
      <c r="Q94" s="291"/>
      <c r="R94" s="291"/>
      <c r="S94" s="291"/>
      <c r="T94" s="292"/>
      <c r="U94" s="292"/>
      <c r="V94" s="292"/>
      <c r="W94" s="13"/>
      <c r="X94" s="3"/>
      <c r="Y94" s="2"/>
    </row>
    <row r="95" spans="1:25" ht="18.75" customHeight="1" x14ac:dyDescent="0.25">
      <c r="A95" s="3"/>
      <c r="B95" s="308"/>
      <c r="C95" s="320"/>
      <c r="D95" s="320"/>
      <c r="E95" s="322"/>
      <c r="F95" s="20" t="s">
        <v>12</v>
      </c>
      <c r="G95" s="220">
        <v>791</v>
      </c>
      <c r="H95" s="21">
        <v>3</v>
      </c>
      <c r="I95" s="21">
        <v>4</v>
      </c>
      <c r="J95" s="21">
        <v>5</v>
      </c>
      <c r="K95" s="21">
        <v>5</v>
      </c>
      <c r="L95" s="21">
        <v>5</v>
      </c>
      <c r="M95" s="21">
        <v>7</v>
      </c>
      <c r="N95" s="220">
        <f t="shared" si="50"/>
        <v>2.3730000000000002</v>
      </c>
      <c r="O95" s="220">
        <f t="shared" si="51"/>
        <v>3.1640000000000001</v>
      </c>
      <c r="P95" s="220">
        <f t="shared" si="52"/>
        <v>3.9550000000000001</v>
      </c>
      <c r="Q95" s="291"/>
      <c r="R95" s="291"/>
      <c r="S95" s="291"/>
      <c r="T95" s="292"/>
      <c r="U95" s="292"/>
      <c r="V95" s="292"/>
      <c r="W95" s="13"/>
      <c r="X95" s="3"/>
      <c r="Y95" s="2"/>
    </row>
    <row r="96" spans="1:25" ht="15.75" x14ac:dyDescent="0.25">
      <c r="A96" s="3"/>
      <c r="B96" s="308"/>
      <c r="C96" s="320"/>
      <c r="D96" s="320"/>
      <c r="E96" s="322"/>
      <c r="F96" s="22" t="s">
        <v>27</v>
      </c>
      <c r="G96" s="220">
        <v>80</v>
      </c>
      <c r="H96" s="23">
        <v>0.2</v>
      </c>
      <c r="I96" s="23">
        <v>0.2</v>
      </c>
      <c r="J96" s="23">
        <v>0.3</v>
      </c>
      <c r="K96" s="23">
        <v>0.2</v>
      </c>
      <c r="L96" s="23">
        <v>0.2</v>
      </c>
      <c r="M96" s="23">
        <v>0.3</v>
      </c>
      <c r="N96" s="220">
        <f t="shared" si="50"/>
        <v>1.6E-2</v>
      </c>
      <c r="O96" s="220">
        <f t="shared" si="51"/>
        <v>1.6E-2</v>
      </c>
      <c r="P96" s="220">
        <f t="shared" si="52"/>
        <v>2.4E-2</v>
      </c>
      <c r="Q96" s="291"/>
      <c r="R96" s="291"/>
      <c r="S96" s="291"/>
      <c r="T96" s="292"/>
      <c r="U96" s="292"/>
      <c r="V96" s="292"/>
      <c r="W96" s="13"/>
      <c r="X96" s="3"/>
      <c r="Y96" s="2"/>
    </row>
    <row r="97" spans="1:25" x14ac:dyDescent="0.25">
      <c r="A97" s="3"/>
      <c r="B97" s="309"/>
      <c r="C97" s="321"/>
      <c r="D97" s="321"/>
      <c r="E97" s="322"/>
      <c r="F97" s="100" t="s">
        <v>117</v>
      </c>
      <c r="G97" s="220">
        <v>550</v>
      </c>
      <c r="H97" s="224">
        <v>10</v>
      </c>
      <c r="I97" s="224">
        <v>10</v>
      </c>
      <c r="J97" s="224">
        <v>10</v>
      </c>
      <c r="K97" s="224">
        <v>10</v>
      </c>
      <c r="L97" s="224">
        <v>10</v>
      </c>
      <c r="M97" s="224">
        <v>10</v>
      </c>
      <c r="N97" s="220">
        <f t="shared" si="50"/>
        <v>5.5</v>
      </c>
      <c r="O97" s="220">
        <f t="shared" si="51"/>
        <v>5.5</v>
      </c>
      <c r="P97" s="220">
        <f t="shared" si="52"/>
        <v>5.5</v>
      </c>
      <c r="Q97" s="291"/>
      <c r="R97" s="291"/>
      <c r="S97" s="291"/>
      <c r="T97" s="292"/>
      <c r="U97" s="292"/>
      <c r="V97" s="292"/>
      <c r="W97" s="13"/>
      <c r="X97" s="3"/>
      <c r="Y97" s="2"/>
    </row>
    <row r="98" spans="1:25" ht="30" x14ac:dyDescent="0.25">
      <c r="A98" s="3"/>
      <c r="B98" s="300" t="s">
        <v>139</v>
      </c>
      <c r="C98" s="299">
        <v>50</v>
      </c>
      <c r="D98" s="299">
        <v>50</v>
      </c>
      <c r="E98" s="331">
        <v>50</v>
      </c>
      <c r="F98" s="101" t="s">
        <v>126</v>
      </c>
      <c r="G98" s="217">
        <v>412</v>
      </c>
      <c r="H98" s="19">
        <v>30</v>
      </c>
      <c r="I98" s="19">
        <v>30</v>
      </c>
      <c r="J98" s="19">
        <v>30</v>
      </c>
      <c r="K98" s="19">
        <v>30</v>
      </c>
      <c r="L98" s="19">
        <v>30</v>
      </c>
      <c r="M98" s="19">
        <v>30</v>
      </c>
      <c r="N98" s="217">
        <f t="shared" si="50"/>
        <v>12.36</v>
      </c>
      <c r="O98" s="217">
        <f t="shared" si="51"/>
        <v>12.36</v>
      </c>
      <c r="P98" s="232">
        <f t="shared" si="52"/>
        <v>12.36</v>
      </c>
      <c r="Q98" s="286">
        <f>SUM(N98:N108)</f>
        <v>63.080999999999996</v>
      </c>
      <c r="R98" s="286">
        <f>SUM(O98:O108)</f>
        <v>63.080999999999996</v>
      </c>
      <c r="S98" s="286">
        <f>SUM(P98:P108)</f>
        <v>63.080999999999996</v>
      </c>
      <c r="T98" s="292">
        <f>Q98*1.5</f>
        <v>94.621499999999997</v>
      </c>
      <c r="U98" s="288">
        <f>R98*1.5</f>
        <v>94.621499999999997</v>
      </c>
      <c r="V98" s="292">
        <f>S98*1.5</f>
        <v>94.621499999999997</v>
      </c>
      <c r="W98" s="13"/>
      <c r="X98" s="3"/>
      <c r="Y98" s="2"/>
    </row>
    <row r="99" spans="1:25" ht="30" x14ac:dyDescent="0.25">
      <c r="A99" s="3"/>
      <c r="B99" s="300"/>
      <c r="C99" s="299"/>
      <c r="D99" s="299"/>
      <c r="E99" s="299"/>
      <c r="F99" s="228" t="s">
        <v>127</v>
      </c>
      <c r="G99" s="220">
        <v>412</v>
      </c>
      <c r="H99" s="21">
        <v>2</v>
      </c>
      <c r="I99" s="21">
        <v>2</v>
      </c>
      <c r="J99" s="21">
        <v>2</v>
      </c>
      <c r="K99" s="21">
        <v>2</v>
      </c>
      <c r="L99" s="21">
        <v>2</v>
      </c>
      <c r="M99" s="21">
        <v>2</v>
      </c>
      <c r="N99" s="217">
        <f t="shared" si="50"/>
        <v>0.82399999999999995</v>
      </c>
      <c r="O99" s="217">
        <f t="shared" si="51"/>
        <v>0.82399999999999995</v>
      </c>
      <c r="P99" s="232">
        <f t="shared" si="52"/>
        <v>0.82399999999999995</v>
      </c>
      <c r="Q99" s="294"/>
      <c r="R99" s="294"/>
      <c r="S99" s="294"/>
      <c r="T99" s="292"/>
      <c r="U99" s="296"/>
      <c r="V99" s="292"/>
      <c r="W99" s="13"/>
      <c r="X99" s="3"/>
      <c r="Y99" s="2"/>
    </row>
    <row r="100" spans="1:25" x14ac:dyDescent="0.25">
      <c r="A100" s="3"/>
      <c r="B100" s="300"/>
      <c r="C100" s="299"/>
      <c r="D100" s="299"/>
      <c r="E100" s="299"/>
      <c r="F100" s="228" t="s">
        <v>37</v>
      </c>
      <c r="G100" s="220">
        <v>425</v>
      </c>
      <c r="H100" s="21">
        <v>4</v>
      </c>
      <c r="I100" s="21">
        <v>4</v>
      </c>
      <c r="J100" s="21">
        <v>4</v>
      </c>
      <c r="K100" s="21">
        <v>4</v>
      </c>
      <c r="L100" s="21">
        <v>4</v>
      </c>
      <c r="M100" s="21">
        <v>4</v>
      </c>
      <c r="N100" s="217">
        <f t="shared" si="50"/>
        <v>1.7</v>
      </c>
      <c r="O100" s="217">
        <f t="shared" si="51"/>
        <v>1.7</v>
      </c>
      <c r="P100" s="232">
        <f t="shared" si="52"/>
        <v>1.7</v>
      </c>
      <c r="Q100" s="294"/>
      <c r="R100" s="294"/>
      <c r="S100" s="294"/>
      <c r="T100" s="292"/>
      <c r="U100" s="296"/>
      <c r="V100" s="292"/>
      <c r="W100" s="13"/>
      <c r="X100" s="3"/>
      <c r="Y100" s="2"/>
    </row>
    <row r="101" spans="1:25" x14ac:dyDescent="0.25">
      <c r="A101" s="3"/>
      <c r="B101" s="300"/>
      <c r="C101" s="299"/>
      <c r="D101" s="299"/>
      <c r="E101" s="299"/>
      <c r="F101" s="228" t="s">
        <v>128</v>
      </c>
      <c r="G101" s="220">
        <v>4400</v>
      </c>
      <c r="H101" s="21">
        <v>1</v>
      </c>
      <c r="I101" s="21">
        <v>1</v>
      </c>
      <c r="J101" s="21">
        <v>1</v>
      </c>
      <c r="K101" s="21">
        <v>1</v>
      </c>
      <c r="L101" s="21">
        <v>1</v>
      </c>
      <c r="M101" s="21">
        <v>1</v>
      </c>
      <c r="N101" s="217">
        <f t="shared" si="50"/>
        <v>4.4000000000000004</v>
      </c>
      <c r="O101" s="217">
        <f t="shared" si="51"/>
        <v>4.4000000000000004</v>
      </c>
      <c r="P101" s="232">
        <f t="shared" si="52"/>
        <v>4.4000000000000004</v>
      </c>
      <c r="Q101" s="294"/>
      <c r="R101" s="294"/>
      <c r="S101" s="294"/>
      <c r="T101" s="292"/>
      <c r="U101" s="296"/>
      <c r="V101" s="292"/>
      <c r="W101" s="13"/>
      <c r="X101" s="3"/>
      <c r="Y101" s="2"/>
    </row>
    <row r="102" spans="1:25" x14ac:dyDescent="0.25">
      <c r="A102" s="3"/>
      <c r="B102" s="300"/>
      <c r="C102" s="299"/>
      <c r="D102" s="299"/>
      <c r="E102" s="299"/>
      <c r="F102" s="228" t="s">
        <v>132</v>
      </c>
      <c r="G102" s="220">
        <v>517</v>
      </c>
      <c r="H102" s="21">
        <v>5</v>
      </c>
      <c r="I102" s="21">
        <v>5</v>
      </c>
      <c r="J102" s="21">
        <v>5</v>
      </c>
      <c r="K102" s="21">
        <v>5</v>
      </c>
      <c r="L102" s="21">
        <v>5</v>
      </c>
      <c r="M102" s="21">
        <v>5</v>
      </c>
      <c r="N102" s="217">
        <f t="shared" si="50"/>
        <v>2.585</v>
      </c>
      <c r="O102" s="217">
        <f t="shared" si="51"/>
        <v>2.585</v>
      </c>
      <c r="P102" s="232">
        <f t="shared" si="52"/>
        <v>2.585</v>
      </c>
      <c r="Q102" s="294"/>
      <c r="R102" s="294"/>
      <c r="S102" s="294"/>
      <c r="T102" s="292"/>
      <c r="U102" s="296"/>
      <c r="V102" s="292"/>
      <c r="W102" s="13"/>
      <c r="X102" s="3"/>
      <c r="Y102" s="2"/>
    </row>
    <row r="103" spans="1:25" x14ac:dyDescent="0.25">
      <c r="A103" s="3"/>
      <c r="B103" s="300"/>
      <c r="C103" s="299"/>
      <c r="D103" s="299"/>
      <c r="E103" s="299"/>
      <c r="F103" s="228" t="s">
        <v>60</v>
      </c>
      <c r="G103" s="220">
        <v>417</v>
      </c>
      <c r="H103" s="21">
        <v>9</v>
      </c>
      <c r="I103" s="21">
        <v>9</v>
      </c>
      <c r="J103" s="21">
        <v>9</v>
      </c>
      <c r="K103" s="21">
        <v>9</v>
      </c>
      <c r="L103" s="21">
        <v>9</v>
      </c>
      <c r="M103" s="21">
        <v>9</v>
      </c>
      <c r="N103" s="217">
        <f t="shared" si="50"/>
        <v>3.7530000000000001</v>
      </c>
      <c r="O103" s="217">
        <f t="shared" si="51"/>
        <v>3.7530000000000001</v>
      </c>
      <c r="P103" s="232">
        <f t="shared" si="52"/>
        <v>3.7530000000000001</v>
      </c>
      <c r="Q103" s="294"/>
      <c r="R103" s="294"/>
      <c r="S103" s="294"/>
      <c r="T103" s="292"/>
      <c r="U103" s="296"/>
      <c r="V103" s="292"/>
      <c r="W103" s="13"/>
      <c r="X103" s="3"/>
      <c r="Y103" s="2"/>
    </row>
    <row r="104" spans="1:25" x14ac:dyDescent="0.25">
      <c r="A104" s="3"/>
      <c r="B104" s="300"/>
      <c r="C104" s="299"/>
      <c r="D104" s="299"/>
      <c r="E104" s="299"/>
      <c r="F104" s="228" t="s">
        <v>140</v>
      </c>
      <c r="G104" s="220">
        <v>2462</v>
      </c>
      <c r="H104" s="21">
        <v>13</v>
      </c>
      <c r="I104" s="21">
        <v>13</v>
      </c>
      <c r="J104" s="21">
        <v>13</v>
      </c>
      <c r="K104" s="21">
        <v>13</v>
      </c>
      <c r="L104" s="21">
        <v>13</v>
      </c>
      <c r="M104" s="21">
        <v>13</v>
      </c>
      <c r="N104" s="217">
        <f t="shared" si="50"/>
        <v>32.006</v>
      </c>
      <c r="O104" s="217">
        <f t="shared" si="51"/>
        <v>32.006</v>
      </c>
      <c r="P104" s="232">
        <f t="shared" si="52"/>
        <v>32.006</v>
      </c>
      <c r="Q104" s="294"/>
      <c r="R104" s="294"/>
      <c r="S104" s="294"/>
      <c r="T104" s="292"/>
      <c r="U104" s="296"/>
      <c r="V104" s="292"/>
      <c r="W104" s="13"/>
      <c r="X104" s="3"/>
      <c r="Y104" s="2"/>
    </row>
    <row r="105" spans="1:25" x14ac:dyDescent="0.25">
      <c r="A105" s="3"/>
      <c r="B105" s="300"/>
      <c r="C105" s="299"/>
      <c r="D105" s="299"/>
      <c r="E105" s="299"/>
      <c r="F105" s="228" t="s">
        <v>129</v>
      </c>
      <c r="G105" s="220">
        <v>4800</v>
      </c>
      <c r="H105" s="21">
        <v>1</v>
      </c>
      <c r="I105" s="21">
        <v>1</v>
      </c>
      <c r="J105" s="21">
        <v>1</v>
      </c>
      <c r="K105" s="21">
        <v>1</v>
      </c>
      <c r="L105" s="21">
        <v>1</v>
      </c>
      <c r="M105" s="21">
        <v>1</v>
      </c>
      <c r="N105" s="217">
        <f t="shared" si="50"/>
        <v>4.8</v>
      </c>
      <c r="O105" s="217">
        <f t="shared" si="51"/>
        <v>4.8</v>
      </c>
      <c r="P105" s="232">
        <f t="shared" si="52"/>
        <v>4.8</v>
      </c>
      <c r="Q105" s="294"/>
      <c r="R105" s="294"/>
      <c r="S105" s="294"/>
      <c r="T105" s="292"/>
      <c r="U105" s="296"/>
      <c r="V105" s="292"/>
      <c r="W105" s="13"/>
      <c r="X105" s="3"/>
      <c r="Y105" s="2"/>
    </row>
    <row r="106" spans="1:25" x14ac:dyDescent="0.25">
      <c r="A106" s="3"/>
      <c r="B106" s="300"/>
      <c r="C106" s="299"/>
      <c r="D106" s="299"/>
      <c r="E106" s="299"/>
      <c r="F106" s="228" t="s">
        <v>130</v>
      </c>
      <c r="G106" s="220">
        <v>80</v>
      </c>
      <c r="H106" s="23">
        <v>0.2</v>
      </c>
      <c r="I106" s="23">
        <v>0.2</v>
      </c>
      <c r="J106" s="23">
        <v>0.2</v>
      </c>
      <c r="K106" s="23">
        <v>0.2</v>
      </c>
      <c r="L106" s="23">
        <v>0.2</v>
      </c>
      <c r="M106" s="23">
        <v>0.2</v>
      </c>
      <c r="N106" s="217">
        <f t="shared" si="50"/>
        <v>1.6E-2</v>
      </c>
      <c r="O106" s="217">
        <f t="shared" si="51"/>
        <v>1.6E-2</v>
      </c>
      <c r="P106" s="232">
        <f t="shared" si="52"/>
        <v>1.6E-2</v>
      </c>
      <c r="Q106" s="294"/>
      <c r="R106" s="294"/>
      <c r="S106" s="294"/>
      <c r="T106" s="292"/>
      <c r="U106" s="296"/>
      <c r="V106" s="292"/>
      <c r="W106" s="13"/>
      <c r="X106" s="3"/>
      <c r="Y106" s="2"/>
    </row>
    <row r="107" spans="1:25" x14ac:dyDescent="0.25">
      <c r="A107" s="3"/>
      <c r="B107" s="300"/>
      <c r="C107" s="299"/>
      <c r="D107" s="299"/>
      <c r="E107" s="299"/>
      <c r="F107" s="228" t="s">
        <v>131</v>
      </c>
      <c r="G107" s="220">
        <v>4000</v>
      </c>
      <c r="H107" s="220">
        <v>0.03</v>
      </c>
      <c r="I107" s="220">
        <v>0.03</v>
      </c>
      <c r="J107" s="220">
        <v>0.03</v>
      </c>
      <c r="K107" s="220">
        <v>0.03</v>
      </c>
      <c r="L107" s="220">
        <v>0.03</v>
      </c>
      <c r="M107" s="220">
        <v>0.03</v>
      </c>
      <c r="N107" s="217">
        <f t="shared" si="50"/>
        <v>0.12</v>
      </c>
      <c r="O107" s="217">
        <f t="shared" si="51"/>
        <v>0.12</v>
      </c>
      <c r="P107" s="232">
        <f t="shared" si="52"/>
        <v>0.12</v>
      </c>
      <c r="Q107" s="294"/>
      <c r="R107" s="294"/>
      <c r="S107" s="294"/>
      <c r="T107" s="292"/>
      <c r="U107" s="296"/>
      <c r="V107" s="292"/>
      <c r="W107" s="13"/>
      <c r="X107" s="3"/>
      <c r="Y107" s="2"/>
    </row>
    <row r="108" spans="1:25" x14ac:dyDescent="0.25">
      <c r="A108" s="3"/>
      <c r="B108" s="300"/>
      <c r="C108" s="299"/>
      <c r="D108" s="299"/>
      <c r="E108" s="299"/>
      <c r="F108" s="228" t="s">
        <v>132</v>
      </c>
      <c r="G108" s="220">
        <v>517</v>
      </c>
      <c r="H108" s="21">
        <v>1</v>
      </c>
      <c r="I108" s="21">
        <v>1</v>
      </c>
      <c r="J108" s="21">
        <v>1</v>
      </c>
      <c r="K108" s="21">
        <v>1</v>
      </c>
      <c r="L108" s="21">
        <v>1</v>
      </c>
      <c r="M108" s="21">
        <v>1</v>
      </c>
      <c r="N108" s="217">
        <f t="shared" si="50"/>
        <v>0.51700000000000002</v>
      </c>
      <c r="O108" s="217">
        <f t="shared" si="51"/>
        <v>0.51700000000000002</v>
      </c>
      <c r="P108" s="232">
        <f t="shared" si="52"/>
        <v>0.51700000000000002</v>
      </c>
      <c r="Q108" s="287"/>
      <c r="R108" s="287"/>
      <c r="S108" s="287"/>
      <c r="T108" s="292"/>
      <c r="U108" s="289"/>
      <c r="V108" s="292"/>
      <c r="W108" s="13"/>
      <c r="X108" s="3"/>
      <c r="Y108" s="2"/>
    </row>
    <row r="109" spans="1:25" ht="15.75" x14ac:dyDescent="0.25">
      <c r="A109" s="3"/>
      <c r="B109" s="307" t="s">
        <v>96</v>
      </c>
      <c r="C109" s="330">
        <v>200</v>
      </c>
      <c r="D109" s="330">
        <v>200</v>
      </c>
      <c r="E109" s="330">
        <v>200</v>
      </c>
      <c r="F109" s="22" t="s">
        <v>41</v>
      </c>
      <c r="G109" s="220">
        <v>1300</v>
      </c>
      <c r="H109" s="21">
        <v>20</v>
      </c>
      <c r="I109" s="21">
        <v>20</v>
      </c>
      <c r="J109" s="21">
        <v>20</v>
      </c>
      <c r="K109" s="21">
        <v>20</v>
      </c>
      <c r="L109" s="21">
        <v>20</v>
      </c>
      <c r="M109" s="21">
        <v>20</v>
      </c>
      <c r="N109" s="216">
        <f t="shared" ref="N109:N111" si="54">H109*G109/1000</f>
        <v>26</v>
      </c>
      <c r="O109" s="220">
        <f t="shared" ref="O109:O111" si="55">I109*G109/1000</f>
        <v>26</v>
      </c>
      <c r="P109" s="26">
        <f t="shared" ref="P109:P110" si="56">H109*G109/1000</f>
        <v>26</v>
      </c>
      <c r="Q109" s="286">
        <f>SUM(N109:N110)</f>
        <v>29.4</v>
      </c>
      <c r="R109" s="286">
        <f t="shared" ref="R109" si="57">SUM(O109:O110)</f>
        <v>29.4</v>
      </c>
      <c r="S109" s="286">
        <f t="shared" ref="S109" si="58">SUM(P109:P110)</f>
        <v>29.4</v>
      </c>
      <c r="T109" s="288">
        <f>Q109*1.5</f>
        <v>44.099999999999994</v>
      </c>
      <c r="U109" s="288">
        <f>R109*1.5</f>
        <v>44.099999999999994</v>
      </c>
      <c r="V109" s="284">
        <f>S109*1.5</f>
        <v>44.099999999999994</v>
      </c>
      <c r="W109" s="13"/>
      <c r="X109" s="3"/>
      <c r="Y109" s="2"/>
    </row>
    <row r="110" spans="1:25" ht="15.75" x14ac:dyDescent="0.25">
      <c r="A110" s="3"/>
      <c r="B110" s="308"/>
      <c r="C110" s="335"/>
      <c r="D110" s="335"/>
      <c r="E110" s="335"/>
      <c r="F110" s="22" t="s">
        <v>37</v>
      </c>
      <c r="G110" s="220">
        <v>425</v>
      </c>
      <c r="H110" s="21">
        <v>8</v>
      </c>
      <c r="I110" s="21">
        <v>8</v>
      </c>
      <c r="J110" s="21">
        <v>8</v>
      </c>
      <c r="K110" s="21">
        <v>8</v>
      </c>
      <c r="L110" s="21">
        <v>8</v>
      </c>
      <c r="M110" s="21">
        <v>8</v>
      </c>
      <c r="N110" s="216">
        <f t="shared" si="54"/>
        <v>3.4</v>
      </c>
      <c r="O110" s="220">
        <f t="shared" si="55"/>
        <v>3.4</v>
      </c>
      <c r="P110" s="26">
        <f t="shared" si="56"/>
        <v>3.4</v>
      </c>
      <c r="Q110" s="287"/>
      <c r="R110" s="287"/>
      <c r="S110" s="287"/>
      <c r="T110" s="289"/>
      <c r="U110" s="289"/>
      <c r="V110" s="285"/>
      <c r="W110" s="13"/>
      <c r="X110" s="3"/>
      <c r="Y110" s="2"/>
    </row>
    <row r="111" spans="1:25" ht="30" x14ac:dyDescent="0.25">
      <c r="A111" s="3"/>
      <c r="B111" s="53" t="s">
        <v>109</v>
      </c>
      <c r="C111" s="54">
        <v>30</v>
      </c>
      <c r="D111" s="54">
        <v>50</v>
      </c>
      <c r="E111" s="54">
        <v>50</v>
      </c>
      <c r="F111" s="55" t="s">
        <v>109</v>
      </c>
      <c r="G111" s="224">
        <v>550</v>
      </c>
      <c r="H111" s="21">
        <v>30</v>
      </c>
      <c r="I111" s="21">
        <v>50</v>
      </c>
      <c r="J111" s="21">
        <v>50</v>
      </c>
      <c r="K111" s="21">
        <v>30</v>
      </c>
      <c r="L111" s="21">
        <v>50</v>
      </c>
      <c r="M111" s="21">
        <v>50</v>
      </c>
      <c r="N111" s="217">
        <f t="shared" si="54"/>
        <v>16.5</v>
      </c>
      <c r="O111" s="217">
        <f t="shared" si="55"/>
        <v>27.5</v>
      </c>
      <c r="P111" s="232">
        <f t="shared" ref="P111" si="59">J111*G111/1000</f>
        <v>27.5</v>
      </c>
      <c r="Q111" s="220">
        <f>SUM(N111)</f>
        <v>16.5</v>
      </c>
      <c r="R111" s="220">
        <f t="shared" ref="R111:S111" si="60">SUM(O111)</f>
        <v>27.5</v>
      </c>
      <c r="S111" s="220">
        <f t="shared" si="60"/>
        <v>27.5</v>
      </c>
      <c r="T111" s="220">
        <f>Q111*1.5</f>
        <v>24.75</v>
      </c>
      <c r="U111" s="220">
        <f>R111*1.5</f>
        <v>41.25</v>
      </c>
      <c r="V111" s="220">
        <f>S111*1.5</f>
        <v>41.25</v>
      </c>
      <c r="W111" s="13"/>
      <c r="X111" s="3"/>
      <c r="Y111" s="2"/>
    </row>
    <row r="112" spans="1:25" ht="15.75" thickBot="1" x14ac:dyDescent="0.3">
      <c r="A112" s="3"/>
      <c r="B112" s="407"/>
      <c r="C112" s="408"/>
      <c r="D112" s="408"/>
      <c r="E112" s="408"/>
      <c r="F112" s="408"/>
      <c r="G112" s="408"/>
      <c r="H112" s="408"/>
      <c r="I112" s="408"/>
      <c r="J112" s="408"/>
      <c r="K112" s="408"/>
      <c r="L112" s="408"/>
      <c r="M112" s="408"/>
      <c r="N112" s="408"/>
      <c r="O112" s="408"/>
      <c r="P112" s="409"/>
      <c r="Q112" s="102">
        <f t="shared" ref="Q112:V112" si="61">SUM(Q85:Q111)</f>
        <v>411.29399999999998</v>
      </c>
      <c r="R112" s="102">
        <f t="shared" si="61"/>
        <v>509.00949999999995</v>
      </c>
      <c r="S112" s="102">
        <f t="shared" si="61"/>
        <v>589.67999999999995</v>
      </c>
      <c r="T112" s="102">
        <f t="shared" si="61"/>
        <v>616.94100000000003</v>
      </c>
      <c r="U112" s="102">
        <f t="shared" si="61"/>
        <v>763.51424999999983</v>
      </c>
      <c r="V112" s="102">
        <f t="shared" si="61"/>
        <v>884.52</v>
      </c>
      <c r="W112" s="13"/>
      <c r="X112" s="3"/>
      <c r="Y112" s="2"/>
    </row>
    <row r="113" spans="1:25" ht="15.75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3"/>
      <c r="R113" s="13"/>
      <c r="S113" s="13"/>
      <c r="T113" s="13"/>
      <c r="U113" s="13"/>
      <c r="V113" s="13"/>
      <c r="W113" s="13"/>
      <c r="X113" s="2"/>
      <c r="Y113" s="2"/>
    </row>
    <row r="114" spans="1:2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3"/>
      <c r="X114" s="2"/>
      <c r="Y114" s="2"/>
    </row>
    <row r="115" spans="1:2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25">
      <c r="A118" s="2"/>
    </row>
    <row r="119" spans="1:25" x14ac:dyDescent="0.25">
      <c r="A119" s="2"/>
    </row>
    <row r="120" spans="1:25" x14ac:dyDescent="0.25">
      <c r="A120" s="2"/>
    </row>
    <row r="121" spans="1:25" x14ac:dyDescent="0.25">
      <c r="A121" s="2"/>
    </row>
    <row r="122" spans="1:25" x14ac:dyDescent="0.25">
      <c r="A122" s="2"/>
    </row>
    <row r="123" spans="1:25" x14ac:dyDescent="0.25">
      <c r="A123" s="2"/>
    </row>
  </sheetData>
  <mergeCells count="191">
    <mergeCell ref="Q60:Q61"/>
    <mergeCell ref="R60:R61"/>
    <mergeCell ref="S60:S61"/>
    <mergeCell ref="T60:T61"/>
    <mergeCell ref="U60:U61"/>
    <mergeCell ref="Q76:Q78"/>
    <mergeCell ref="R76:R78"/>
    <mergeCell ref="S76:S78"/>
    <mergeCell ref="T76:T78"/>
    <mergeCell ref="U76:U78"/>
    <mergeCell ref="V109:V110"/>
    <mergeCell ref="E109:E110"/>
    <mergeCell ref="B90:B97"/>
    <mergeCell ref="C90:C97"/>
    <mergeCell ref="D90:D97"/>
    <mergeCell ref="E90:E97"/>
    <mergeCell ref="Q98:Q108"/>
    <mergeCell ref="R98:R108"/>
    <mergeCell ref="S98:S108"/>
    <mergeCell ref="T98:T108"/>
    <mergeCell ref="U98:U108"/>
    <mergeCell ref="V98:V108"/>
    <mergeCell ref="B109:B110"/>
    <mergeCell ref="C109:C110"/>
    <mergeCell ref="D109:D110"/>
    <mergeCell ref="B98:B108"/>
    <mergeCell ref="C98:C108"/>
    <mergeCell ref="D98:D108"/>
    <mergeCell ref="E98:E108"/>
    <mergeCell ref="R39:R41"/>
    <mergeCell ref="S39:S41"/>
    <mergeCell ref="T39:T41"/>
    <mergeCell ref="U39:U41"/>
    <mergeCell ref="B28:V28"/>
    <mergeCell ref="B22:B24"/>
    <mergeCell ref="B112:P112"/>
    <mergeCell ref="Q85:Q89"/>
    <mergeCell ref="R85:R89"/>
    <mergeCell ref="S85:S89"/>
    <mergeCell ref="T85:T89"/>
    <mergeCell ref="U85:U89"/>
    <mergeCell ref="V85:V89"/>
    <mergeCell ref="Q90:Q97"/>
    <mergeCell ref="R90:R97"/>
    <mergeCell ref="S90:S97"/>
    <mergeCell ref="T90:T97"/>
    <mergeCell ref="U90:U97"/>
    <mergeCell ref="V90:V97"/>
    <mergeCell ref="Q109:Q110"/>
    <mergeCell ref="R109:R110"/>
    <mergeCell ref="S109:S110"/>
    <mergeCell ref="T109:T110"/>
    <mergeCell ref="U109:U110"/>
    <mergeCell ref="T80:T81"/>
    <mergeCell ref="U80:U81"/>
    <mergeCell ref="V80:V81"/>
    <mergeCell ref="Q66:Q71"/>
    <mergeCell ref="R66:R71"/>
    <mergeCell ref="S66:S71"/>
    <mergeCell ref="T66:T71"/>
    <mergeCell ref="U66:U71"/>
    <mergeCell ref="V66:V71"/>
    <mergeCell ref="Q72:Q75"/>
    <mergeCell ref="R72:R75"/>
    <mergeCell ref="S72:S75"/>
    <mergeCell ref="T72:T75"/>
    <mergeCell ref="U72:U75"/>
    <mergeCell ref="V72:V75"/>
    <mergeCell ref="V76:V78"/>
    <mergeCell ref="Q80:Q81"/>
    <mergeCell ref="R80:R81"/>
    <mergeCell ref="S80:S81"/>
    <mergeCell ref="Q6:S6"/>
    <mergeCell ref="T6:V6"/>
    <mergeCell ref="Q22:Q24"/>
    <mergeCell ref="R22:R24"/>
    <mergeCell ref="S22:S24"/>
    <mergeCell ref="T22:T24"/>
    <mergeCell ref="U22:U24"/>
    <mergeCell ref="Q17:Q21"/>
    <mergeCell ref="R17:R21"/>
    <mergeCell ref="S17:S21"/>
    <mergeCell ref="T17:T21"/>
    <mergeCell ref="U17:U21"/>
    <mergeCell ref="V17:V21"/>
    <mergeCell ref="Q10:Q16"/>
    <mergeCell ref="R10:R16"/>
    <mergeCell ref="S10:S16"/>
    <mergeCell ref="T10:T16"/>
    <mergeCell ref="U10:U16"/>
    <mergeCell ref="V10:V16"/>
    <mergeCell ref="C22:C24"/>
    <mergeCell ref="D22:D24"/>
    <mergeCell ref="E22:E24"/>
    <mergeCell ref="B10:B16"/>
    <mergeCell ref="V22:V24"/>
    <mergeCell ref="B46:V46"/>
    <mergeCell ref="B45:P45"/>
    <mergeCell ref="Q29:Q38"/>
    <mergeCell ref="R29:R38"/>
    <mergeCell ref="S29:S38"/>
    <mergeCell ref="T29:T38"/>
    <mergeCell ref="U29:U38"/>
    <mergeCell ref="V29:V38"/>
    <mergeCell ref="C10:C16"/>
    <mergeCell ref="D10:D16"/>
    <mergeCell ref="E10:E16"/>
    <mergeCell ref="B17:B21"/>
    <mergeCell ref="C17:C21"/>
    <mergeCell ref="D17:D21"/>
    <mergeCell ref="E17:E21"/>
    <mergeCell ref="Q42:Q43"/>
    <mergeCell ref="R42:R43"/>
    <mergeCell ref="V39:V41"/>
    <mergeCell ref="Q39:Q41"/>
    <mergeCell ref="T47:T50"/>
    <mergeCell ref="U47:U50"/>
    <mergeCell ref="V47:V50"/>
    <mergeCell ref="V42:V43"/>
    <mergeCell ref="T51:T59"/>
    <mergeCell ref="U51:U59"/>
    <mergeCell ref="V51:V59"/>
    <mergeCell ref="Q51:Q59"/>
    <mergeCell ref="Q47:Q50"/>
    <mergeCell ref="R47:R50"/>
    <mergeCell ref="S47:S50"/>
    <mergeCell ref="R51:R59"/>
    <mergeCell ref="S51:S59"/>
    <mergeCell ref="S42:S43"/>
    <mergeCell ref="T42:T43"/>
    <mergeCell ref="U42:U43"/>
    <mergeCell ref="V60:V61"/>
    <mergeCell ref="B2:P2"/>
    <mergeCell ref="B6:B7"/>
    <mergeCell ref="C6:E6"/>
    <mergeCell ref="F6:F7"/>
    <mergeCell ref="G6:G7"/>
    <mergeCell ref="H6:J6"/>
    <mergeCell ref="K6:M6"/>
    <mergeCell ref="N6:P6"/>
    <mergeCell ref="B29:B38"/>
    <mergeCell ref="C29:C38"/>
    <mergeCell ref="D29:D38"/>
    <mergeCell ref="B8:P8"/>
    <mergeCell ref="B9:P9"/>
    <mergeCell ref="B51:B59"/>
    <mergeCell ref="C51:C59"/>
    <mergeCell ref="D51:D59"/>
    <mergeCell ref="E51:E59"/>
    <mergeCell ref="B47:B50"/>
    <mergeCell ref="C47:C50"/>
    <mergeCell ref="D47:D50"/>
    <mergeCell ref="E47:E50"/>
    <mergeCell ref="E29:E38"/>
    <mergeCell ref="B27:P27"/>
    <mergeCell ref="E80:E81"/>
    <mergeCell ref="B84:P84"/>
    <mergeCell ref="B85:B89"/>
    <mergeCell ref="C85:C89"/>
    <mergeCell ref="D85:D89"/>
    <mergeCell ref="E85:E89"/>
    <mergeCell ref="B80:B81"/>
    <mergeCell ref="C80:C81"/>
    <mergeCell ref="D80:D81"/>
    <mergeCell ref="B83:P83"/>
    <mergeCell ref="B39:B41"/>
    <mergeCell ref="C39:C41"/>
    <mergeCell ref="D39:D41"/>
    <mergeCell ref="E39:E41"/>
    <mergeCell ref="B42:B43"/>
    <mergeCell ref="C42:C43"/>
    <mergeCell ref="D42:D43"/>
    <mergeCell ref="E42:E43"/>
    <mergeCell ref="C66:C71"/>
    <mergeCell ref="D66:D71"/>
    <mergeCell ref="E66:E71"/>
    <mergeCell ref="B65:P65"/>
    <mergeCell ref="B64:P64"/>
    <mergeCell ref="D60:D61"/>
    <mergeCell ref="E60:E61"/>
    <mergeCell ref="B72:B75"/>
    <mergeCell ref="C72:C75"/>
    <mergeCell ref="D72:D75"/>
    <mergeCell ref="E72:E75"/>
    <mergeCell ref="B76:B78"/>
    <mergeCell ref="C76:C78"/>
    <mergeCell ref="D76:D78"/>
    <mergeCell ref="B60:B61"/>
    <mergeCell ref="C60:C61"/>
    <mergeCell ref="B66:B71"/>
    <mergeCell ref="E76:E78"/>
  </mergeCells>
  <pageMargins left="0.7" right="0.7" top="0.75" bottom="0.75" header="0.3" footer="0.3"/>
  <pageSetup paperSize="9" scale="99" orientation="portrait" r:id="rId1"/>
  <colBreaks count="1" manualBreakCount="1">
    <brk id="6" max="10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8BFD1-35B4-4020-A375-AED4E84A22F6}">
  <dimension ref="A1:Y120"/>
  <sheetViews>
    <sheetView view="pageBreakPreview" topLeftCell="A8" zoomScale="98" zoomScaleNormal="98" zoomScaleSheetLayoutView="98" workbookViewId="0">
      <selection activeCell="G23" sqref="G23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1" width="9.140625" customWidth="1" outlineLevel="1"/>
    <col min="22" max="22" width="12.5703125" customWidth="1" outlineLevel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3"/>
      <c r="X1" s="3"/>
      <c r="Y1" s="3"/>
    </row>
    <row r="2" spans="1:25" x14ac:dyDescent="0.25">
      <c r="A2" s="3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14"/>
      <c r="R2" s="14"/>
      <c r="S2" s="14"/>
      <c r="T2" s="13"/>
      <c r="U2" s="13"/>
      <c r="V2" s="13"/>
      <c r="W2" s="3"/>
      <c r="X2" s="3"/>
      <c r="Y2" s="3"/>
    </row>
    <row r="3" spans="1:25" x14ac:dyDescent="0.25">
      <c r="A3" s="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3"/>
      <c r="U3" s="13"/>
      <c r="V3" s="13"/>
      <c r="W3" s="3"/>
      <c r="X3" s="3"/>
      <c r="Y3" s="3"/>
    </row>
    <row r="4" spans="1:25" x14ac:dyDescent="0.25">
      <c r="A4" s="3"/>
      <c r="B4" s="16" t="s">
        <v>28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3"/>
      <c r="U4" s="13"/>
      <c r="V4" s="13"/>
      <c r="W4" s="3"/>
      <c r="X4" s="3"/>
      <c r="Y4" s="3"/>
    </row>
    <row r="5" spans="1:25" ht="15.75" thickBot="1" x14ac:dyDescent="0.3">
      <c r="A5" s="3"/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3"/>
      <c r="U5" s="13"/>
      <c r="V5" s="13"/>
      <c r="W5" s="3"/>
      <c r="X5" s="3"/>
      <c r="Y5" s="3"/>
    </row>
    <row r="6" spans="1:25" ht="27.75" customHeight="1" x14ac:dyDescent="0.25">
      <c r="A6" s="3"/>
      <c r="B6" s="455" t="s">
        <v>0</v>
      </c>
      <c r="C6" s="457" t="s">
        <v>1</v>
      </c>
      <c r="D6" s="457"/>
      <c r="E6" s="457"/>
      <c r="F6" s="458" t="s">
        <v>2</v>
      </c>
      <c r="G6" s="460" t="s">
        <v>3</v>
      </c>
      <c r="H6" s="457" t="s">
        <v>4</v>
      </c>
      <c r="I6" s="457"/>
      <c r="J6" s="457"/>
      <c r="K6" s="457" t="s">
        <v>5</v>
      </c>
      <c r="L6" s="457"/>
      <c r="M6" s="457"/>
      <c r="N6" s="457" t="s">
        <v>107</v>
      </c>
      <c r="O6" s="457"/>
      <c r="P6" s="457"/>
      <c r="Q6" s="466" t="s">
        <v>6</v>
      </c>
      <c r="R6" s="466"/>
      <c r="S6" s="467"/>
      <c r="T6" s="468" t="s">
        <v>108</v>
      </c>
      <c r="U6" s="468"/>
      <c r="V6" s="469"/>
      <c r="W6" s="3"/>
      <c r="X6" s="3"/>
      <c r="Y6" s="3"/>
    </row>
    <row r="7" spans="1:25" ht="29.25" thickBot="1" x14ac:dyDescent="0.3">
      <c r="A7" s="3"/>
      <c r="B7" s="456"/>
      <c r="C7" s="252" t="s">
        <v>13</v>
      </c>
      <c r="D7" s="252" t="s">
        <v>7</v>
      </c>
      <c r="E7" s="252" t="s">
        <v>8</v>
      </c>
      <c r="F7" s="459"/>
      <c r="G7" s="461"/>
      <c r="H7" s="252" t="s">
        <v>13</v>
      </c>
      <c r="I7" s="252" t="s">
        <v>7</v>
      </c>
      <c r="J7" s="252" t="s">
        <v>8</v>
      </c>
      <c r="K7" s="252" t="s">
        <v>13</v>
      </c>
      <c r="L7" s="252" t="s">
        <v>7</v>
      </c>
      <c r="M7" s="252" t="s">
        <v>8</v>
      </c>
      <c r="N7" s="252" t="s">
        <v>13</v>
      </c>
      <c r="O7" s="252" t="s">
        <v>7</v>
      </c>
      <c r="P7" s="112" t="s">
        <v>8</v>
      </c>
      <c r="Q7" s="252" t="s">
        <v>13</v>
      </c>
      <c r="R7" s="252" t="s">
        <v>7</v>
      </c>
      <c r="S7" s="112" t="s">
        <v>8</v>
      </c>
      <c r="T7" s="252" t="s">
        <v>13</v>
      </c>
      <c r="U7" s="252" t="s">
        <v>7</v>
      </c>
      <c r="V7" s="112" t="s">
        <v>8</v>
      </c>
      <c r="W7" s="3"/>
      <c r="X7" s="3"/>
      <c r="Y7" s="3"/>
    </row>
    <row r="8" spans="1:25" x14ac:dyDescent="0.25">
      <c r="A8" s="3"/>
      <c r="B8" s="447" t="s">
        <v>87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109"/>
      <c r="R8" s="109"/>
      <c r="S8" s="109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448" t="s">
        <v>9</v>
      </c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109"/>
      <c r="R9" s="109"/>
      <c r="S9" s="109"/>
      <c r="T9" s="3"/>
      <c r="U9" s="3"/>
      <c r="V9" s="3"/>
      <c r="W9" s="3"/>
      <c r="X9" s="3"/>
      <c r="Y9" s="3"/>
    </row>
    <row r="10" spans="1:25" ht="18.75" customHeight="1" x14ac:dyDescent="0.25">
      <c r="A10" s="3"/>
      <c r="B10" s="344" t="s">
        <v>143</v>
      </c>
      <c r="C10" s="347" t="s">
        <v>24</v>
      </c>
      <c r="D10" s="347" t="s">
        <v>25</v>
      </c>
      <c r="E10" s="347" t="s">
        <v>26</v>
      </c>
      <c r="F10" s="166" t="s">
        <v>10</v>
      </c>
      <c r="G10" s="253">
        <v>219</v>
      </c>
      <c r="H10" s="249">
        <v>70</v>
      </c>
      <c r="I10" s="131">
        <v>90</v>
      </c>
      <c r="J10" s="131">
        <v>115</v>
      </c>
      <c r="K10" s="131">
        <v>55</v>
      </c>
      <c r="L10" s="131">
        <v>66</v>
      </c>
      <c r="M10" s="131">
        <v>92</v>
      </c>
      <c r="N10" s="245">
        <f>H10*G10/1000</f>
        <v>15.33</v>
      </c>
      <c r="O10" s="245">
        <f>I10*G10/1000</f>
        <v>19.71</v>
      </c>
      <c r="P10" s="147">
        <f>J10*G10/1000</f>
        <v>25.184999999999999</v>
      </c>
      <c r="Q10" s="416">
        <f>SUM(N10:N13)</f>
        <v>22.968</v>
      </c>
      <c r="R10" s="416">
        <f t="shared" ref="R10:S10" si="0">SUM(O10:O13)</f>
        <v>31.182999999999996</v>
      </c>
      <c r="S10" s="416">
        <f t="shared" si="0"/>
        <v>40.413000000000004</v>
      </c>
      <c r="T10" s="416">
        <f>Q10*1.5</f>
        <v>34.451999999999998</v>
      </c>
      <c r="U10" s="416">
        <f>R10*1.5</f>
        <v>46.774499999999996</v>
      </c>
      <c r="V10" s="416">
        <f>S10*1.5</f>
        <v>60.619500000000002</v>
      </c>
      <c r="W10" s="3"/>
      <c r="X10" s="3"/>
      <c r="Y10" s="3"/>
    </row>
    <row r="11" spans="1:25" ht="18.75" customHeight="1" x14ac:dyDescent="0.25">
      <c r="A11" s="3"/>
      <c r="B11" s="345"/>
      <c r="C11" s="348"/>
      <c r="D11" s="348"/>
      <c r="E11" s="348"/>
      <c r="F11" s="106" t="s">
        <v>50</v>
      </c>
      <c r="G11" s="236">
        <v>751</v>
      </c>
      <c r="H11" s="235">
        <v>7</v>
      </c>
      <c r="I11" s="113">
        <v>10</v>
      </c>
      <c r="J11" s="113">
        <v>15</v>
      </c>
      <c r="K11" s="113">
        <v>7</v>
      </c>
      <c r="L11" s="113">
        <v>10</v>
      </c>
      <c r="M11" s="113">
        <v>15</v>
      </c>
      <c r="N11" s="236">
        <f t="shared" ref="N11:N13" si="1">H11*G11/1000</f>
        <v>5.2569999999999997</v>
      </c>
      <c r="O11" s="236">
        <f t="shared" ref="O11:O13" si="2">I11*G11/1000</f>
        <v>7.51</v>
      </c>
      <c r="P11" s="236">
        <f t="shared" ref="P11:P13" si="3">J11*G11/1000</f>
        <v>11.265000000000001</v>
      </c>
      <c r="Q11" s="417"/>
      <c r="R11" s="417"/>
      <c r="S11" s="417"/>
      <c r="T11" s="417"/>
      <c r="U11" s="417"/>
      <c r="V11" s="417"/>
      <c r="W11" s="3"/>
      <c r="X11" s="3"/>
      <c r="Y11" s="3"/>
    </row>
    <row r="12" spans="1:25" ht="18.75" customHeight="1" x14ac:dyDescent="0.25">
      <c r="A12" s="3"/>
      <c r="B12" s="345"/>
      <c r="C12" s="348"/>
      <c r="D12" s="348"/>
      <c r="E12" s="348"/>
      <c r="F12" s="105" t="s">
        <v>12</v>
      </c>
      <c r="G12" s="236">
        <v>791</v>
      </c>
      <c r="H12" s="235">
        <v>3</v>
      </c>
      <c r="I12" s="235">
        <v>5</v>
      </c>
      <c r="J12" s="235">
        <v>5</v>
      </c>
      <c r="K12" s="235">
        <v>3</v>
      </c>
      <c r="L12" s="235">
        <v>5</v>
      </c>
      <c r="M12" s="235">
        <v>5</v>
      </c>
      <c r="N12" s="236">
        <f t="shared" si="1"/>
        <v>2.3730000000000002</v>
      </c>
      <c r="O12" s="236">
        <f t="shared" si="2"/>
        <v>3.9550000000000001</v>
      </c>
      <c r="P12" s="236">
        <f t="shared" si="3"/>
        <v>3.9550000000000001</v>
      </c>
      <c r="Q12" s="417"/>
      <c r="R12" s="417"/>
      <c r="S12" s="417"/>
      <c r="T12" s="417"/>
      <c r="U12" s="417"/>
      <c r="V12" s="417"/>
      <c r="W12" s="3"/>
      <c r="X12" s="3"/>
      <c r="Y12" s="3"/>
    </row>
    <row r="13" spans="1:25" ht="18.75" customHeight="1" x14ac:dyDescent="0.25">
      <c r="A13" s="3"/>
      <c r="B13" s="346"/>
      <c r="C13" s="349"/>
      <c r="D13" s="349"/>
      <c r="E13" s="349"/>
      <c r="F13" s="106" t="s">
        <v>27</v>
      </c>
      <c r="G13" s="236">
        <v>80</v>
      </c>
      <c r="H13" s="235">
        <v>0.1</v>
      </c>
      <c r="I13" s="235">
        <v>0.1</v>
      </c>
      <c r="J13" s="235">
        <v>0.1</v>
      </c>
      <c r="K13" s="235">
        <v>0.1</v>
      </c>
      <c r="L13" s="235">
        <v>0.1</v>
      </c>
      <c r="M13" s="235">
        <v>0.1</v>
      </c>
      <c r="N13" s="236">
        <f t="shared" si="1"/>
        <v>8.0000000000000002E-3</v>
      </c>
      <c r="O13" s="236">
        <f t="shared" si="2"/>
        <v>8.0000000000000002E-3</v>
      </c>
      <c r="P13" s="236">
        <f t="shared" si="3"/>
        <v>8.0000000000000002E-3</v>
      </c>
      <c r="Q13" s="418"/>
      <c r="R13" s="418"/>
      <c r="S13" s="418"/>
      <c r="T13" s="418"/>
      <c r="U13" s="418"/>
      <c r="V13" s="418"/>
      <c r="W13" s="3"/>
      <c r="X13" s="3"/>
      <c r="Y13" s="3"/>
    </row>
    <row r="14" spans="1:25" ht="18.75" customHeight="1" x14ac:dyDescent="0.25">
      <c r="A14" s="3"/>
      <c r="B14" s="424" t="s">
        <v>156</v>
      </c>
      <c r="C14" s="392" t="s">
        <v>45</v>
      </c>
      <c r="D14" s="392" t="s">
        <v>46</v>
      </c>
      <c r="E14" s="392" t="s">
        <v>47</v>
      </c>
      <c r="F14" s="148" t="s">
        <v>157</v>
      </c>
      <c r="G14" s="236">
        <v>1800</v>
      </c>
      <c r="H14" s="113">
        <v>75</v>
      </c>
      <c r="I14" s="113">
        <v>84</v>
      </c>
      <c r="J14" s="113">
        <v>94</v>
      </c>
      <c r="K14" s="113">
        <v>68</v>
      </c>
      <c r="L14" s="113">
        <v>78</v>
      </c>
      <c r="M14" s="113">
        <v>98</v>
      </c>
      <c r="N14" s="236">
        <f t="shared" ref="N14:N22" si="4">H14*G14/1000</f>
        <v>135</v>
      </c>
      <c r="O14" s="236">
        <f t="shared" ref="O14:O22" si="5">I14*G14/1000</f>
        <v>151.19999999999999</v>
      </c>
      <c r="P14" s="123">
        <f t="shared" ref="P14:P22" si="6">J14*G14/1000</f>
        <v>169.2</v>
      </c>
      <c r="Q14" s="422">
        <f>SUM(N14:N22)</f>
        <v>221.34199999999998</v>
      </c>
      <c r="R14" s="422">
        <f>SUM(O14:O22)</f>
        <v>254.17799999999997</v>
      </c>
      <c r="S14" s="422">
        <f>SUM(P14:P22)</f>
        <v>310.13900000000001</v>
      </c>
      <c r="T14" s="423">
        <f>Q14*1.51</f>
        <v>334.22641999999996</v>
      </c>
      <c r="U14" s="423">
        <f>R14*1.51</f>
        <v>383.80877999999996</v>
      </c>
      <c r="V14" s="423">
        <f>S14*1.51</f>
        <v>468.30989</v>
      </c>
      <c r="W14" s="3"/>
      <c r="X14" s="3"/>
      <c r="Y14" s="3"/>
    </row>
    <row r="15" spans="1:25" ht="18.75" customHeight="1" x14ac:dyDescent="0.25">
      <c r="A15" s="3"/>
      <c r="B15" s="424"/>
      <c r="C15" s="392"/>
      <c r="D15" s="392"/>
      <c r="E15" s="392"/>
      <c r="F15" s="105" t="s">
        <v>11</v>
      </c>
      <c r="G15" s="236">
        <v>204</v>
      </c>
      <c r="H15" s="113">
        <v>13</v>
      </c>
      <c r="I15" s="113">
        <v>15</v>
      </c>
      <c r="J15" s="113">
        <v>20</v>
      </c>
      <c r="K15" s="113">
        <v>10</v>
      </c>
      <c r="L15" s="113">
        <v>10</v>
      </c>
      <c r="M15" s="113">
        <v>13</v>
      </c>
      <c r="N15" s="236">
        <f t="shared" si="4"/>
        <v>2.6520000000000001</v>
      </c>
      <c r="O15" s="236">
        <f t="shared" si="5"/>
        <v>3.06</v>
      </c>
      <c r="P15" s="123">
        <f t="shared" si="6"/>
        <v>4.08</v>
      </c>
      <c r="Q15" s="422"/>
      <c r="R15" s="422"/>
      <c r="S15" s="422"/>
      <c r="T15" s="423"/>
      <c r="U15" s="423"/>
      <c r="V15" s="423"/>
      <c r="W15" s="3"/>
      <c r="X15" s="3"/>
      <c r="Y15" s="3"/>
    </row>
    <row r="16" spans="1:25" ht="18.75" customHeight="1" x14ac:dyDescent="0.25">
      <c r="A16" s="3"/>
      <c r="B16" s="424"/>
      <c r="C16" s="392"/>
      <c r="D16" s="392"/>
      <c r="E16" s="392"/>
      <c r="F16" s="105" t="s">
        <v>10</v>
      </c>
      <c r="G16" s="236">
        <v>219</v>
      </c>
      <c r="H16" s="113">
        <v>13</v>
      </c>
      <c r="I16" s="113">
        <v>1</v>
      </c>
      <c r="J16" s="113">
        <v>20</v>
      </c>
      <c r="K16" s="113">
        <v>10</v>
      </c>
      <c r="L16" s="113">
        <v>11</v>
      </c>
      <c r="M16" s="113">
        <v>15</v>
      </c>
      <c r="N16" s="236">
        <f t="shared" si="4"/>
        <v>2.847</v>
      </c>
      <c r="O16" s="236">
        <f t="shared" si="5"/>
        <v>0.219</v>
      </c>
      <c r="P16" s="123">
        <f t="shared" si="6"/>
        <v>4.38</v>
      </c>
      <c r="Q16" s="422"/>
      <c r="R16" s="422"/>
      <c r="S16" s="422"/>
      <c r="T16" s="423"/>
      <c r="U16" s="423"/>
      <c r="V16" s="423"/>
      <c r="W16" s="3"/>
      <c r="X16" s="3"/>
      <c r="Y16" s="3"/>
    </row>
    <row r="17" spans="1:25" ht="18.75" customHeight="1" x14ac:dyDescent="0.25">
      <c r="A17" s="3"/>
      <c r="B17" s="424"/>
      <c r="C17" s="392"/>
      <c r="D17" s="392"/>
      <c r="E17" s="392"/>
      <c r="F17" s="105" t="s">
        <v>12</v>
      </c>
      <c r="G17" s="236">
        <v>791</v>
      </c>
      <c r="H17" s="113">
        <v>3</v>
      </c>
      <c r="I17" s="113">
        <v>4</v>
      </c>
      <c r="J17" s="113">
        <v>5</v>
      </c>
      <c r="K17" s="113">
        <v>5</v>
      </c>
      <c r="L17" s="113">
        <v>5</v>
      </c>
      <c r="M17" s="113">
        <v>7</v>
      </c>
      <c r="N17" s="236">
        <f t="shared" si="4"/>
        <v>2.3730000000000002</v>
      </c>
      <c r="O17" s="236">
        <f t="shared" si="5"/>
        <v>3.1640000000000001</v>
      </c>
      <c r="P17" s="123">
        <f t="shared" si="6"/>
        <v>3.9550000000000001</v>
      </c>
      <c r="Q17" s="422"/>
      <c r="R17" s="422"/>
      <c r="S17" s="422"/>
      <c r="T17" s="423"/>
      <c r="U17" s="423"/>
      <c r="V17" s="423"/>
      <c r="W17" s="3"/>
      <c r="X17" s="3"/>
      <c r="Y17" s="3"/>
    </row>
    <row r="18" spans="1:25" ht="18.75" customHeight="1" x14ac:dyDescent="0.25">
      <c r="A18" s="3"/>
      <c r="B18" s="424"/>
      <c r="C18" s="392"/>
      <c r="D18" s="392"/>
      <c r="E18" s="392"/>
      <c r="F18" s="155" t="s">
        <v>57</v>
      </c>
      <c r="G18" s="241">
        <v>1345</v>
      </c>
      <c r="H18" s="113">
        <v>3</v>
      </c>
      <c r="I18" s="113">
        <v>3</v>
      </c>
      <c r="J18" s="113">
        <v>5</v>
      </c>
      <c r="K18" s="113">
        <v>3</v>
      </c>
      <c r="L18" s="113">
        <v>3</v>
      </c>
      <c r="M18" s="113">
        <v>5</v>
      </c>
      <c r="N18" s="236">
        <f t="shared" si="4"/>
        <v>4.0350000000000001</v>
      </c>
      <c r="O18" s="236">
        <f t="shared" si="5"/>
        <v>4.0350000000000001</v>
      </c>
      <c r="P18" s="123">
        <f t="shared" si="6"/>
        <v>6.7249999999999996</v>
      </c>
      <c r="Q18" s="422"/>
      <c r="R18" s="422"/>
      <c r="S18" s="422"/>
      <c r="T18" s="423"/>
      <c r="U18" s="423"/>
      <c r="V18" s="423"/>
      <c r="W18" s="3"/>
      <c r="X18" s="3"/>
      <c r="Y18" s="3"/>
    </row>
    <row r="19" spans="1:25" ht="18.75" customHeight="1" x14ac:dyDescent="0.25">
      <c r="A19" s="3"/>
      <c r="B19" s="424"/>
      <c r="C19" s="392"/>
      <c r="D19" s="392"/>
      <c r="E19" s="392"/>
      <c r="F19" s="105" t="s">
        <v>58</v>
      </c>
      <c r="G19" s="116">
        <v>800</v>
      </c>
      <c r="H19" s="113">
        <v>1</v>
      </c>
      <c r="I19" s="113">
        <v>1</v>
      </c>
      <c r="J19" s="113">
        <v>1</v>
      </c>
      <c r="K19" s="113">
        <v>1</v>
      </c>
      <c r="L19" s="113">
        <v>1</v>
      </c>
      <c r="M19" s="113">
        <v>1</v>
      </c>
      <c r="N19" s="236">
        <f t="shared" si="4"/>
        <v>0.8</v>
      </c>
      <c r="O19" s="236">
        <f t="shared" si="5"/>
        <v>0.8</v>
      </c>
      <c r="P19" s="123">
        <f t="shared" si="6"/>
        <v>0.8</v>
      </c>
      <c r="Q19" s="422"/>
      <c r="R19" s="422"/>
      <c r="S19" s="422"/>
      <c r="T19" s="423"/>
      <c r="U19" s="423"/>
      <c r="V19" s="423"/>
      <c r="W19" s="3"/>
      <c r="X19" s="3"/>
      <c r="Y19" s="3"/>
    </row>
    <row r="20" spans="1:25" ht="18.75" customHeight="1" x14ac:dyDescent="0.25">
      <c r="A20" s="3"/>
      <c r="B20" s="424"/>
      <c r="C20" s="392"/>
      <c r="D20" s="392"/>
      <c r="E20" s="392"/>
      <c r="F20" s="106" t="s">
        <v>27</v>
      </c>
      <c r="G20" s="236">
        <v>80</v>
      </c>
      <c r="H20" s="116">
        <v>0.2</v>
      </c>
      <c r="I20" s="116">
        <v>0.2</v>
      </c>
      <c r="J20" s="116">
        <v>0.3</v>
      </c>
      <c r="K20" s="116">
        <v>0.2</v>
      </c>
      <c r="L20" s="116">
        <v>0.2</v>
      </c>
      <c r="M20" s="116">
        <v>0.3</v>
      </c>
      <c r="N20" s="236">
        <f t="shared" si="4"/>
        <v>1.6E-2</v>
      </c>
      <c r="O20" s="236">
        <f t="shared" si="5"/>
        <v>1.6E-2</v>
      </c>
      <c r="P20" s="123">
        <f t="shared" si="6"/>
        <v>2.4E-2</v>
      </c>
      <c r="Q20" s="422"/>
      <c r="R20" s="422"/>
      <c r="S20" s="422"/>
      <c r="T20" s="423"/>
      <c r="U20" s="423"/>
      <c r="V20" s="423"/>
      <c r="W20" s="3"/>
      <c r="X20" s="3"/>
      <c r="Y20" s="3"/>
    </row>
    <row r="21" spans="1:25" ht="18.75" customHeight="1" x14ac:dyDescent="0.25">
      <c r="A21" s="3"/>
      <c r="B21" s="424"/>
      <c r="C21" s="392"/>
      <c r="D21" s="392"/>
      <c r="E21" s="392"/>
      <c r="F21" s="134" t="s">
        <v>94</v>
      </c>
      <c r="G21" s="241">
        <v>613</v>
      </c>
      <c r="H21" s="256">
        <v>63</v>
      </c>
      <c r="I21" s="256">
        <v>68</v>
      </c>
      <c r="J21" s="256">
        <v>75</v>
      </c>
      <c r="K21" s="256">
        <v>63</v>
      </c>
      <c r="L21" s="256">
        <v>60</v>
      </c>
      <c r="M21" s="256">
        <v>75</v>
      </c>
      <c r="N21" s="236">
        <f t="shared" si="4"/>
        <v>38.619</v>
      </c>
      <c r="O21" s="236">
        <f t="shared" si="5"/>
        <v>41.683999999999997</v>
      </c>
      <c r="P21" s="123">
        <f t="shared" si="6"/>
        <v>45.975000000000001</v>
      </c>
      <c r="Q21" s="422"/>
      <c r="R21" s="422"/>
      <c r="S21" s="422"/>
      <c r="T21" s="423"/>
      <c r="U21" s="423"/>
      <c r="V21" s="423"/>
      <c r="W21" s="3"/>
      <c r="X21" s="3"/>
      <c r="Y21" s="3"/>
    </row>
    <row r="22" spans="1:25" ht="18.75" customHeight="1" x14ac:dyDescent="0.25">
      <c r="A22" s="3"/>
      <c r="B22" s="424"/>
      <c r="C22" s="392"/>
      <c r="D22" s="392"/>
      <c r="E22" s="392"/>
      <c r="F22" s="106" t="s">
        <v>119</v>
      </c>
      <c r="G22" s="149">
        <v>5000</v>
      </c>
      <c r="H22" s="235">
        <v>7</v>
      </c>
      <c r="I22" s="113">
        <v>10</v>
      </c>
      <c r="J22" s="113">
        <v>15</v>
      </c>
      <c r="K22" s="113">
        <v>7</v>
      </c>
      <c r="L22" s="113">
        <v>10</v>
      </c>
      <c r="M22" s="113">
        <v>15</v>
      </c>
      <c r="N22" s="236">
        <f t="shared" si="4"/>
        <v>35</v>
      </c>
      <c r="O22" s="236">
        <f t="shared" si="5"/>
        <v>50</v>
      </c>
      <c r="P22" s="236">
        <f t="shared" si="6"/>
        <v>75</v>
      </c>
      <c r="Q22" s="422"/>
      <c r="R22" s="422"/>
      <c r="S22" s="422"/>
      <c r="T22" s="423"/>
      <c r="U22" s="423"/>
      <c r="V22" s="423"/>
      <c r="W22" s="3"/>
      <c r="X22" s="3"/>
      <c r="Y22" s="3"/>
    </row>
    <row r="23" spans="1:25" ht="18.75" customHeight="1" x14ac:dyDescent="0.25">
      <c r="A23" s="3"/>
      <c r="B23" s="389" t="s">
        <v>49</v>
      </c>
      <c r="C23" s="427" t="s">
        <v>45</v>
      </c>
      <c r="D23" s="427" t="s">
        <v>45</v>
      </c>
      <c r="E23" s="427" t="s">
        <v>45</v>
      </c>
      <c r="F23" s="106" t="s">
        <v>41</v>
      </c>
      <c r="G23" s="236">
        <v>1300</v>
      </c>
      <c r="H23" s="116">
        <v>40</v>
      </c>
      <c r="I23" s="116">
        <v>40</v>
      </c>
      <c r="J23" s="116">
        <v>40</v>
      </c>
      <c r="K23" s="116">
        <v>20</v>
      </c>
      <c r="L23" s="116">
        <v>20</v>
      </c>
      <c r="M23" s="116">
        <v>20</v>
      </c>
      <c r="N23" s="236">
        <f t="shared" ref="N23:N26" si="7">H23*G23/1000</f>
        <v>52</v>
      </c>
      <c r="O23" s="236">
        <f t="shared" ref="O23:O26" si="8">I23*G23/1000</f>
        <v>52</v>
      </c>
      <c r="P23" s="236">
        <f t="shared" ref="P23:P26" si="9">J23*G23/1000</f>
        <v>52</v>
      </c>
      <c r="Q23" s="416">
        <f>SUM(N23:N25)</f>
        <v>120.114</v>
      </c>
      <c r="R23" s="416">
        <f>SUM(O23:O25)</f>
        <v>120.114</v>
      </c>
      <c r="S23" s="416">
        <f>SUM(P23:P25)</f>
        <v>120.114</v>
      </c>
      <c r="T23" s="416">
        <f>Q23*1.5</f>
        <v>180.17099999999999</v>
      </c>
      <c r="U23" s="416">
        <f>R23*1.5</f>
        <v>180.17099999999999</v>
      </c>
      <c r="V23" s="416">
        <f>S23*1.5</f>
        <v>180.17099999999999</v>
      </c>
      <c r="W23" s="3"/>
      <c r="X23" s="3"/>
      <c r="Y23" s="3"/>
    </row>
    <row r="24" spans="1:25" ht="18.75" customHeight="1" x14ac:dyDescent="0.25">
      <c r="A24" s="3"/>
      <c r="B24" s="390"/>
      <c r="C24" s="348"/>
      <c r="D24" s="348"/>
      <c r="E24" s="348"/>
      <c r="F24" s="106" t="s">
        <v>50</v>
      </c>
      <c r="G24" s="236">
        <v>751</v>
      </c>
      <c r="H24" s="116">
        <v>89</v>
      </c>
      <c r="I24" s="116">
        <v>89</v>
      </c>
      <c r="J24" s="116">
        <v>89</v>
      </c>
      <c r="K24" s="116">
        <v>60</v>
      </c>
      <c r="L24" s="116">
        <v>60</v>
      </c>
      <c r="M24" s="116">
        <v>60</v>
      </c>
      <c r="N24" s="236">
        <f t="shared" si="7"/>
        <v>66.838999999999999</v>
      </c>
      <c r="O24" s="236">
        <f t="shared" si="8"/>
        <v>66.838999999999999</v>
      </c>
      <c r="P24" s="236">
        <f t="shared" si="9"/>
        <v>66.838999999999999</v>
      </c>
      <c r="Q24" s="417"/>
      <c r="R24" s="417"/>
      <c r="S24" s="417"/>
      <c r="T24" s="417"/>
      <c r="U24" s="417"/>
      <c r="V24" s="417"/>
      <c r="W24" s="3"/>
      <c r="X24" s="3"/>
      <c r="Y24" s="3"/>
    </row>
    <row r="25" spans="1:25" ht="15.75" x14ac:dyDescent="0.25">
      <c r="A25" s="3"/>
      <c r="B25" s="426"/>
      <c r="C25" s="349"/>
      <c r="D25" s="349"/>
      <c r="E25" s="349"/>
      <c r="F25" s="106" t="s">
        <v>31</v>
      </c>
      <c r="G25" s="236">
        <v>425</v>
      </c>
      <c r="H25" s="116">
        <v>3</v>
      </c>
      <c r="I25" s="116">
        <v>3</v>
      </c>
      <c r="J25" s="116">
        <v>3</v>
      </c>
      <c r="K25" s="116">
        <v>3</v>
      </c>
      <c r="L25" s="116">
        <v>3</v>
      </c>
      <c r="M25" s="116">
        <v>3</v>
      </c>
      <c r="N25" s="236">
        <f t="shared" si="7"/>
        <v>1.2749999999999999</v>
      </c>
      <c r="O25" s="236">
        <f t="shared" si="8"/>
        <v>1.2749999999999999</v>
      </c>
      <c r="P25" s="236">
        <f t="shared" si="9"/>
        <v>1.2749999999999999</v>
      </c>
      <c r="Q25" s="418"/>
      <c r="R25" s="418"/>
      <c r="S25" s="418"/>
      <c r="T25" s="418"/>
      <c r="U25" s="418"/>
      <c r="V25" s="418"/>
      <c r="W25" s="3"/>
      <c r="X25" s="3"/>
      <c r="Y25" s="3"/>
    </row>
    <row r="26" spans="1:25" ht="30" x14ac:dyDescent="0.25">
      <c r="A26" s="3"/>
      <c r="B26" s="124" t="s">
        <v>109</v>
      </c>
      <c r="C26" s="125">
        <v>30</v>
      </c>
      <c r="D26" s="125">
        <v>50</v>
      </c>
      <c r="E26" s="125">
        <v>50</v>
      </c>
      <c r="F26" s="126" t="s">
        <v>109</v>
      </c>
      <c r="G26" s="235">
        <v>550</v>
      </c>
      <c r="H26" s="113">
        <v>30</v>
      </c>
      <c r="I26" s="113">
        <v>50</v>
      </c>
      <c r="J26" s="113">
        <v>50</v>
      </c>
      <c r="K26" s="113">
        <v>30</v>
      </c>
      <c r="L26" s="113">
        <v>50</v>
      </c>
      <c r="M26" s="113">
        <v>50</v>
      </c>
      <c r="N26" s="236">
        <f t="shared" si="7"/>
        <v>16.5</v>
      </c>
      <c r="O26" s="236">
        <f t="shared" si="8"/>
        <v>27.5</v>
      </c>
      <c r="P26" s="236">
        <f t="shared" si="9"/>
        <v>27.5</v>
      </c>
      <c r="Q26" s="236">
        <f>SUM(N26)</f>
        <v>16.5</v>
      </c>
      <c r="R26" s="236">
        <f>SUM(O26)</f>
        <v>27.5</v>
      </c>
      <c r="S26" s="236">
        <f>SUM(P26)</f>
        <v>27.5</v>
      </c>
      <c r="T26" s="127">
        <f>Q26*1.5</f>
        <v>24.75</v>
      </c>
      <c r="U26" s="127">
        <f>R26*1.5</f>
        <v>41.25</v>
      </c>
      <c r="V26" s="128">
        <f>S26*1.5</f>
        <v>41.25</v>
      </c>
      <c r="W26" s="3"/>
      <c r="X26" s="3"/>
      <c r="Y26" s="3"/>
    </row>
    <row r="27" spans="1:25" ht="15.75" thickBot="1" x14ac:dyDescent="0.3">
      <c r="A27" s="3"/>
      <c r="B27" s="463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5"/>
      <c r="Q27" s="129">
        <f>SUM(Q10:Q26)</f>
        <v>380.92399999999998</v>
      </c>
      <c r="R27" s="129">
        <f t="shared" ref="R27:V27" si="10">SUM(R10:R26)</f>
        <v>432.97500000000002</v>
      </c>
      <c r="S27" s="129">
        <f t="shared" si="10"/>
        <v>498.16600000000005</v>
      </c>
      <c r="T27" s="129">
        <f t="shared" si="10"/>
        <v>573.59942000000001</v>
      </c>
      <c r="U27" s="129">
        <f t="shared" si="10"/>
        <v>652.00427999999988</v>
      </c>
      <c r="V27" s="129">
        <f t="shared" si="10"/>
        <v>750.35039000000006</v>
      </c>
      <c r="W27" s="3"/>
      <c r="X27" s="3"/>
      <c r="Y27" s="3"/>
    </row>
    <row r="28" spans="1:25" x14ac:dyDescent="0.25">
      <c r="A28" s="3"/>
      <c r="B28" s="436" t="s">
        <v>48</v>
      </c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3"/>
      <c r="X28" s="3"/>
      <c r="Y28" s="3"/>
    </row>
    <row r="29" spans="1:25" x14ac:dyDescent="0.25">
      <c r="A29" s="3"/>
      <c r="B29" s="428" t="s">
        <v>142</v>
      </c>
      <c r="C29" s="425">
        <v>70</v>
      </c>
      <c r="D29" s="425">
        <v>90</v>
      </c>
      <c r="E29" s="425">
        <v>100</v>
      </c>
      <c r="F29" s="133" t="s">
        <v>154</v>
      </c>
      <c r="G29" s="236">
        <v>4500</v>
      </c>
      <c r="H29" s="113">
        <v>80</v>
      </c>
      <c r="I29" s="113">
        <v>90</v>
      </c>
      <c r="J29" s="113">
        <v>100</v>
      </c>
      <c r="K29" s="113">
        <v>75</v>
      </c>
      <c r="L29" s="113">
        <v>85</v>
      </c>
      <c r="M29" s="113">
        <v>90</v>
      </c>
      <c r="N29" s="236">
        <f t="shared" ref="N29:N45" si="11">H29*G29/1000</f>
        <v>360</v>
      </c>
      <c r="O29" s="236">
        <f t="shared" ref="O29:O45" si="12">I29*G29/1000</f>
        <v>405</v>
      </c>
      <c r="P29" s="123">
        <f t="shared" ref="P29:P45" si="13">J29*G29/1000</f>
        <v>450</v>
      </c>
      <c r="Q29" s="416">
        <f>SUM(N29:N34)</f>
        <v>370.78400000000005</v>
      </c>
      <c r="R29" s="416">
        <f t="shared" ref="R29:S29" si="14">SUM(O29:O34)</f>
        <v>421.29</v>
      </c>
      <c r="S29" s="416">
        <f t="shared" si="14"/>
        <v>469.11899999999997</v>
      </c>
      <c r="T29" s="413">
        <f>Q29*1.5</f>
        <v>556.17600000000004</v>
      </c>
      <c r="U29" s="413">
        <f>R29*1.5</f>
        <v>631.93500000000006</v>
      </c>
      <c r="V29" s="413">
        <f>S29*1.5</f>
        <v>703.67849999999999</v>
      </c>
      <c r="W29" s="3"/>
      <c r="X29" s="3"/>
      <c r="Y29" s="3"/>
    </row>
    <row r="30" spans="1:25" x14ac:dyDescent="0.25">
      <c r="A30" s="3"/>
      <c r="B30" s="428"/>
      <c r="C30" s="425"/>
      <c r="D30" s="425"/>
      <c r="E30" s="425"/>
      <c r="F30" s="105" t="s">
        <v>61</v>
      </c>
      <c r="G30" s="236">
        <v>426</v>
      </c>
      <c r="H30" s="235">
        <v>7</v>
      </c>
      <c r="I30" s="235">
        <v>12</v>
      </c>
      <c r="J30" s="116">
        <v>15</v>
      </c>
      <c r="K30" s="235">
        <v>7</v>
      </c>
      <c r="L30" s="235">
        <v>12</v>
      </c>
      <c r="M30" s="116">
        <v>15</v>
      </c>
      <c r="N30" s="236">
        <f t="shared" si="11"/>
        <v>2.9820000000000002</v>
      </c>
      <c r="O30" s="236">
        <f t="shared" si="12"/>
        <v>5.1120000000000001</v>
      </c>
      <c r="P30" s="123">
        <f t="shared" si="13"/>
        <v>6.39</v>
      </c>
      <c r="Q30" s="417"/>
      <c r="R30" s="417"/>
      <c r="S30" s="417"/>
      <c r="T30" s="414"/>
      <c r="U30" s="414"/>
      <c r="V30" s="414"/>
      <c r="W30" s="3"/>
      <c r="X30" s="3"/>
      <c r="Y30" s="3"/>
    </row>
    <row r="31" spans="1:25" x14ac:dyDescent="0.25">
      <c r="A31" s="3"/>
      <c r="B31" s="428"/>
      <c r="C31" s="425"/>
      <c r="D31" s="425"/>
      <c r="E31" s="425"/>
      <c r="F31" s="105" t="s">
        <v>95</v>
      </c>
      <c r="G31" s="236">
        <v>517</v>
      </c>
      <c r="H31" s="235">
        <v>5</v>
      </c>
      <c r="I31" s="235">
        <v>5</v>
      </c>
      <c r="J31" s="116">
        <v>5</v>
      </c>
      <c r="K31" s="235">
        <v>5</v>
      </c>
      <c r="L31" s="235">
        <v>5</v>
      </c>
      <c r="M31" s="116">
        <v>5</v>
      </c>
      <c r="N31" s="236">
        <f t="shared" si="11"/>
        <v>2.585</v>
      </c>
      <c r="O31" s="236">
        <f t="shared" si="12"/>
        <v>2.585</v>
      </c>
      <c r="P31" s="123">
        <f t="shared" si="13"/>
        <v>2.585</v>
      </c>
      <c r="Q31" s="417"/>
      <c r="R31" s="417"/>
      <c r="S31" s="417"/>
      <c r="T31" s="414"/>
      <c r="U31" s="414"/>
      <c r="V31" s="414"/>
      <c r="W31" s="3"/>
      <c r="X31" s="3"/>
      <c r="Y31" s="3"/>
    </row>
    <row r="32" spans="1:25" x14ac:dyDescent="0.25">
      <c r="A32" s="3"/>
      <c r="B32" s="428"/>
      <c r="C32" s="425"/>
      <c r="D32" s="425"/>
      <c r="E32" s="425"/>
      <c r="F32" s="134" t="s">
        <v>11</v>
      </c>
      <c r="G32" s="241">
        <v>204</v>
      </c>
      <c r="H32" s="235">
        <v>7</v>
      </c>
      <c r="I32" s="235">
        <v>12</v>
      </c>
      <c r="J32" s="113">
        <v>15</v>
      </c>
      <c r="K32" s="235">
        <v>5</v>
      </c>
      <c r="L32" s="235">
        <v>10</v>
      </c>
      <c r="M32" s="116">
        <v>12</v>
      </c>
      <c r="N32" s="236">
        <f>H32*G31/1000</f>
        <v>3.6190000000000002</v>
      </c>
      <c r="O32" s="236">
        <f>I32*G31/1000</f>
        <v>6.2039999999999997</v>
      </c>
      <c r="P32" s="123">
        <f>J32*G31/1000</f>
        <v>7.7549999999999999</v>
      </c>
      <c r="Q32" s="417"/>
      <c r="R32" s="417"/>
      <c r="S32" s="417"/>
      <c r="T32" s="414"/>
      <c r="U32" s="414"/>
      <c r="V32" s="414"/>
      <c r="W32" s="3"/>
      <c r="X32" s="3"/>
      <c r="Y32" s="3"/>
    </row>
    <row r="33" spans="1:25" x14ac:dyDescent="0.25">
      <c r="A33" s="3"/>
      <c r="B33" s="428"/>
      <c r="C33" s="425"/>
      <c r="D33" s="425"/>
      <c r="E33" s="425"/>
      <c r="F33" s="105" t="s">
        <v>12</v>
      </c>
      <c r="G33" s="236">
        <v>791</v>
      </c>
      <c r="H33" s="116">
        <v>2</v>
      </c>
      <c r="I33" s="116">
        <v>3</v>
      </c>
      <c r="J33" s="116">
        <v>3</v>
      </c>
      <c r="K33" s="116">
        <v>2</v>
      </c>
      <c r="L33" s="116">
        <v>3</v>
      </c>
      <c r="M33" s="116">
        <v>3</v>
      </c>
      <c r="N33" s="236">
        <f t="shared" si="11"/>
        <v>1.5820000000000001</v>
      </c>
      <c r="O33" s="236">
        <f t="shared" si="12"/>
        <v>2.3730000000000002</v>
      </c>
      <c r="P33" s="123">
        <f t="shared" si="13"/>
        <v>2.3730000000000002</v>
      </c>
      <c r="Q33" s="417"/>
      <c r="R33" s="417"/>
      <c r="S33" s="417"/>
      <c r="T33" s="414"/>
      <c r="U33" s="414"/>
      <c r="V33" s="414"/>
      <c r="W33" s="3"/>
      <c r="X33" s="3"/>
      <c r="Y33" s="3"/>
    </row>
    <row r="34" spans="1:25" ht="15.75" x14ac:dyDescent="0.25">
      <c r="A34" s="3"/>
      <c r="B34" s="428"/>
      <c r="C34" s="425"/>
      <c r="D34" s="425"/>
      <c r="E34" s="425"/>
      <c r="F34" s="106" t="s">
        <v>27</v>
      </c>
      <c r="G34" s="236">
        <v>80</v>
      </c>
      <c r="H34" s="116">
        <v>0.2</v>
      </c>
      <c r="I34" s="116">
        <v>0.2</v>
      </c>
      <c r="J34" s="116">
        <v>0.2</v>
      </c>
      <c r="K34" s="116">
        <v>0.2</v>
      </c>
      <c r="L34" s="116">
        <v>0.2</v>
      </c>
      <c r="M34" s="116">
        <v>0.2</v>
      </c>
      <c r="N34" s="236">
        <f t="shared" si="11"/>
        <v>1.6E-2</v>
      </c>
      <c r="O34" s="236">
        <f t="shared" si="12"/>
        <v>1.6E-2</v>
      </c>
      <c r="P34" s="123">
        <f t="shared" si="13"/>
        <v>1.6E-2</v>
      </c>
      <c r="Q34" s="418"/>
      <c r="R34" s="418"/>
      <c r="S34" s="418"/>
      <c r="T34" s="415"/>
      <c r="U34" s="415"/>
      <c r="V34" s="415"/>
      <c r="W34" s="3"/>
      <c r="X34" s="3"/>
      <c r="Y34" s="3"/>
    </row>
    <row r="35" spans="1:25" ht="15.75" x14ac:dyDescent="0.25">
      <c r="A35" s="3"/>
      <c r="B35" s="389" t="s">
        <v>92</v>
      </c>
      <c r="C35" s="449">
        <v>20</v>
      </c>
      <c r="D35" s="449">
        <v>20</v>
      </c>
      <c r="E35" s="449">
        <v>20</v>
      </c>
      <c r="F35" s="106" t="s">
        <v>75</v>
      </c>
      <c r="G35" s="236">
        <v>2000</v>
      </c>
      <c r="H35" s="116">
        <v>10</v>
      </c>
      <c r="I35" s="116">
        <v>10</v>
      </c>
      <c r="J35" s="116">
        <v>10</v>
      </c>
      <c r="K35" s="116">
        <v>10</v>
      </c>
      <c r="L35" s="116">
        <v>10</v>
      </c>
      <c r="M35" s="116">
        <v>10</v>
      </c>
      <c r="N35" s="236">
        <f t="shared" si="11"/>
        <v>20</v>
      </c>
      <c r="O35" s="236">
        <f t="shared" si="12"/>
        <v>20</v>
      </c>
      <c r="P35" s="123">
        <f t="shared" si="13"/>
        <v>20</v>
      </c>
      <c r="Q35" s="416">
        <f>SUM(N35:N37)</f>
        <v>29.244</v>
      </c>
      <c r="R35" s="416">
        <f t="shared" ref="R35:S35" si="15">SUM(O35:O37)</f>
        <v>29.244</v>
      </c>
      <c r="S35" s="416">
        <f t="shared" si="15"/>
        <v>29.244</v>
      </c>
      <c r="T35" s="413">
        <f>Q35*1.5</f>
        <v>43.866</v>
      </c>
      <c r="U35" s="413">
        <f>R35*1.5</f>
        <v>43.866</v>
      </c>
      <c r="V35" s="413">
        <f>S35*1.5</f>
        <v>43.866</v>
      </c>
      <c r="W35" s="3"/>
      <c r="X35" s="3"/>
      <c r="Y35" s="3"/>
    </row>
    <row r="36" spans="1:25" ht="15.75" x14ac:dyDescent="0.25">
      <c r="A36" s="3"/>
      <c r="B36" s="390"/>
      <c r="C36" s="451"/>
      <c r="D36" s="451"/>
      <c r="E36" s="451"/>
      <c r="F36" s="106" t="s">
        <v>74</v>
      </c>
      <c r="G36" s="236">
        <v>222</v>
      </c>
      <c r="H36" s="116">
        <v>2</v>
      </c>
      <c r="I36" s="116">
        <v>2</v>
      </c>
      <c r="J36" s="116">
        <v>2</v>
      </c>
      <c r="K36" s="116">
        <v>2</v>
      </c>
      <c r="L36" s="116">
        <v>2</v>
      </c>
      <c r="M36" s="116">
        <v>2</v>
      </c>
      <c r="N36" s="236">
        <f t="shared" si="11"/>
        <v>0.44400000000000001</v>
      </c>
      <c r="O36" s="236">
        <f t="shared" si="12"/>
        <v>0.44400000000000001</v>
      </c>
      <c r="P36" s="123">
        <f t="shared" si="13"/>
        <v>0.44400000000000001</v>
      </c>
      <c r="Q36" s="417"/>
      <c r="R36" s="417"/>
      <c r="S36" s="417"/>
      <c r="T36" s="414"/>
      <c r="U36" s="414"/>
      <c r="V36" s="414"/>
      <c r="W36" s="3"/>
      <c r="X36" s="3"/>
      <c r="Y36" s="3"/>
    </row>
    <row r="37" spans="1:25" ht="15.75" x14ac:dyDescent="0.25">
      <c r="A37" s="3"/>
      <c r="B37" s="390"/>
      <c r="C37" s="451"/>
      <c r="D37" s="451"/>
      <c r="E37" s="451"/>
      <c r="F37" s="106" t="s">
        <v>14</v>
      </c>
      <c r="G37" s="236">
        <v>4400</v>
      </c>
      <c r="H37" s="116">
        <v>2</v>
      </c>
      <c r="I37" s="116">
        <v>2</v>
      </c>
      <c r="J37" s="116">
        <v>2</v>
      </c>
      <c r="K37" s="116">
        <v>2</v>
      </c>
      <c r="L37" s="116">
        <v>2</v>
      </c>
      <c r="M37" s="116">
        <v>2</v>
      </c>
      <c r="N37" s="236">
        <f t="shared" si="11"/>
        <v>8.8000000000000007</v>
      </c>
      <c r="O37" s="236">
        <f t="shared" si="12"/>
        <v>8.8000000000000007</v>
      </c>
      <c r="P37" s="123">
        <f t="shared" si="13"/>
        <v>8.8000000000000007</v>
      </c>
      <c r="Q37" s="418"/>
      <c r="R37" s="418"/>
      <c r="S37" s="418"/>
      <c r="T37" s="415"/>
      <c r="U37" s="415"/>
      <c r="V37" s="415"/>
      <c r="W37" s="3"/>
      <c r="X37" s="3"/>
      <c r="Y37" s="3"/>
    </row>
    <row r="38" spans="1:25" ht="15" customHeight="1" x14ac:dyDescent="0.25">
      <c r="A38" s="3"/>
      <c r="B38" s="428" t="s">
        <v>144</v>
      </c>
      <c r="C38" s="425">
        <v>130</v>
      </c>
      <c r="D38" s="425">
        <v>150</v>
      </c>
      <c r="E38" s="425">
        <v>180</v>
      </c>
      <c r="F38" s="117" t="s">
        <v>145</v>
      </c>
      <c r="G38" s="236">
        <v>435</v>
      </c>
      <c r="H38" s="116">
        <v>30</v>
      </c>
      <c r="I38" s="116">
        <v>38</v>
      </c>
      <c r="J38" s="116">
        <v>45</v>
      </c>
      <c r="K38" s="116">
        <v>30</v>
      </c>
      <c r="L38" s="116">
        <v>38</v>
      </c>
      <c r="M38" s="116">
        <v>45</v>
      </c>
      <c r="N38" s="237">
        <f t="shared" ref="N38:N43" si="16">H38*G38/1000</f>
        <v>13.05</v>
      </c>
      <c r="O38" s="237">
        <f t="shared" ref="O38:O43" si="17">I38*G38/1000</f>
        <v>16.53</v>
      </c>
      <c r="P38" s="250">
        <f t="shared" ref="P38:P43" si="18">J38*G38/1000</f>
        <v>19.574999999999999</v>
      </c>
      <c r="Q38" s="416">
        <f>SUM(N38:N42)</f>
        <v>59.405999999999999</v>
      </c>
      <c r="R38" s="416">
        <f>SUM(O38:O42)</f>
        <v>74.781000000000006</v>
      </c>
      <c r="S38" s="416">
        <f>SUM(P38:P43)</f>
        <v>202.37100000000001</v>
      </c>
      <c r="T38" s="413">
        <f>Q38*1.5</f>
        <v>89.108999999999995</v>
      </c>
      <c r="U38" s="413">
        <f>R38*1.5</f>
        <v>112.17150000000001</v>
      </c>
      <c r="V38" s="413">
        <f>S38*1.5</f>
        <v>303.55650000000003</v>
      </c>
      <c r="W38" s="3"/>
      <c r="X38" s="3"/>
      <c r="Y38" s="3"/>
    </row>
    <row r="39" spans="1:25" ht="15" customHeight="1" x14ac:dyDescent="0.25">
      <c r="A39" s="3"/>
      <c r="B39" s="428"/>
      <c r="C39" s="425"/>
      <c r="D39" s="425"/>
      <c r="E39" s="425"/>
      <c r="F39" s="117" t="s">
        <v>34</v>
      </c>
      <c r="G39" s="236">
        <v>219</v>
      </c>
      <c r="H39" s="116">
        <v>60</v>
      </c>
      <c r="I39" s="116">
        <v>65</v>
      </c>
      <c r="J39" s="116">
        <v>70</v>
      </c>
      <c r="K39" s="116">
        <v>54</v>
      </c>
      <c r="L39" s="116">
        <v>59</v>
      </c>
      <c r="M39" s="116">
        <v>66</v>
      </c>
      <c r="N39" s="237">
        <f t="shared" si="16"/>
        <v>13.14</v>
      </c>
      <c r="O39" s="237">
        <f t="shared" si="17"/>
        <v>14.234999999999999</v>
      </c>
      <c r="P39" s="250">
        <f t="shared" si="18"/>
        <v>15.33</v>
      </c>
      <c r="Q39" s="417"/>
      <c r="R39" s="417"/>
      <c r="S39" s="417"/>
      <c r="T39" s="414"/>
      <c r="U39" s="414"/>
      <c r="V39" s="414"/>
      <c r="W39" s="3"/>
      <c r="X39" s="3"/>
      <c r="Y39" s="3"/>
    </row>
    <row r="40" spans="1:25" ht="15" customHeight="1" x14ac:dyDescent="0.25">
      <c r="A40" s="3"/>
      <c r="B40" s="428"/>
      <c r="C40" s="425"/>
      <c r="D40" s="425"/>
      <c r="E40" s="425"/>
      <c r="F40" s="118" t="s">
        <v>111</v>
      </c>
      <c r="G40" s="236">
        <v>1000</v>
      </c>
      <c r="H40" s="235">
        <v>20</v>
      </c>
      <c r="I40" s="235">
        <v>22</v>
      </c>
      <c r="J40" s="235">
        <v>24</v>
      </c>
      <c r="K40" s="235">
        <v>18</v>
      </c>
      <c r="L40" s="235">
        <v>20</v>
      </c>
      <c r="M40" s="235">
        <v>22</v>
      </c>
      <c r="N40" s="237">
        <f t="shared" si="16"/>
        <v>20</v>
      </c>
      <c r="O40" s="237">
        <f t="shared" si="17"/>
        <v>22</v>
      </c>
      <c r="P40" s="250">
        <f t="shared" si="18"/>
        <v>24</v>
      </c>
      <c r="Q40" s="417"/>
      <c r="R40" s="417"/>
      <c r="S40" s="417"/>
      <c r="T40" s="414"/>
      <c r="U40" s="414"/>
      <c r="V40" s="414"/>
      <c r="W40" s="3"/>
      <c r="X40" s="3"/>
      <c r="Y40" s="3"/>
    </row>
    <row r="41" spans="1:25" x14ac:dyDescent="0.25">
      <c r="A41" s="3"/>
      <c r="B41" s="428"/>
      <c r="C41" s="425"/>
      <c r="D41" s="425"/>
      <c r="E41" s="425"/>
      <c r="F41" s="119" t="s">
        <v>14</v>
      </c>
      <c r="G41" s="120">
        <v>4400</v>
      </c>
      <c r="H41" s="113">
        <v>3</v>
      </c>
      <c r="I41" s="113">
        <v>5</v>
      </c>
      <c r="J41" s="113">
        <v>7</v>
      </c>
      <c r="K41" s="113">
        <v>3</v>
      </c>
      <c r="L41" s="113">
        <v>5</v>
      </c>
      <c r="M41" s="113">
        <v>7</v>
      </c>
      <c r="N41" s="237">
        <f t="shared" si="16"/>
        <v>13.2</v>
      </c>
      <c r="O41" s="237">
        <f t="shared" si="17"/>
        <v>22</v>
      </c>
      <c r="P41" s="250">
        <f t="shared" si="18"/>
        <v>30.8</v>
      </c>
      <c r="Q41" s="417"/>
      <c r="R41" s="417"/>
      <c r="S41" s="417"/>
      <c r="T41" s="414"/>
      <c r="U41" s="414"/>
      <c r="V41" s="414"/>
      <c r="W41" s="3"/>
      <c r="X41" s="3"/>
      <c r="Y41" s="3"/>
    </row>
    <row r="42" spans="1:25" ht="15.75" x14ac:dyDescent="0.25">
      <c r="A42" s="3"/>
      <c r="B42" s="428"/>
      <c r="C42" s="425"/>
      <c r="D42" s="425"/>
      <c r="E42" s="425"/>
      <c r="F42" s="117" t="s">
        <v>27</v>
      </c>
      <c r="G42" s="236">
        <v>80</v>
      </c>
      <c r="H42" s="116">
        <v>0.2</v>
      </c>
      <c r="I42" s="116">
        <v>0.2</v>
      </c>
      <c r="J42" s="116">
        <v>0.2</v>
      </c>
      <c r="K42" s="116">
        <v>0.2</v>
      </c>
      <c r="L42" s="116">
        <v>0.2</v>
      </c>
      <c r="M42" s="116">
        <v>0.2</v>
      </c>
      <c r="N42" s="237">
        <f t="shared" si="16"/>
        <v>1.6E-2</v>
      </c>
      <c r="O42" s="237">
        <f t="shared" si="17"/>
        <v>1.6E-2</v>
      </c>
      <c r="P42" s="250">
        <f t="shared" si="18"/>
        <v>1.6E-2</v>
      </c>
      <c r="Q42" s="418"/>
      <c r="R42" s="418"/>
      <c r="S42" s="418"/>
      <c r="T42" s="415"/>
      <c r="U42" s="415"/>
      <c r="V42" s="415"/>
      <c r="W42" s="3"/>
      <c r="X42" s="3"/>
      <c r="Y42" s="3"/>
    </row>
    <row r="43" spans="1:25" ht="15.75" x14ac:dyDescent="0.25">
      <c r="A43" s="3"/>
      <c r="B43" s="121" t="s">
        <v>65</v>
      </c>
      <c r="C43" s="122">
        <v>120</v>
      </c>
      <c r="D43" s="122">
        <v>120</v>
      </c>
      <c r="E43" s="122">
        <v>120</v>
      </c>
      <c r="F43" s="106" t="s">
        <v>50</v>
      </c>
      <c r="G43" s="236">
        <v>751</v>
      </c>
      <c r="H43" s="113">
        <v>150</v>
      </c>
      <c r="I43" s="113">
        <v>150</v>
      </c>
      <c r="J43" s="113">
        <v>150</v>
      </c>
      <c r="K43" s="113">
        <v>120</v>
      </c>
      <c r="L43" s="113">
        <v>120</v>
      </c>
      <c r="M43" s="113">
        <v>120</v>
      </c>
      <c r="N43" s="236">
        <f t="shared" si="16"/>
        <v>112.65</v>
      </c>
      <c r="O43" s="236">
        <f t="shared" si="17"/>
        <v>112.65</v>
      </c>
      <c r="P43" s="123">
        <f t="shared" si="18"/>
        <v>112.65</v>
      </c>
      <c r="Q43" s="236">
        <f>SUM(N43)</f>
        <v>112.65</v>
      </c>
      <c r="R43" s="236">
        <f>SUM(O43)</f>
        <v>112.65</v>
      </c>
      <c r="S43" s="236">
        <f>SUM(P43)</f>
        <v>112.65</v>
      </c>
      <c r="T43" s="242">
        <f t="shared" ref="T43:V44" si="19">Q43*1.5</f>
        <v>168.97500000000002</v>
      </c>
      <c r="U43" s="242">
        <f t="shared" si="19"/>
        <v>168.97500000000002</v>
      </c>
      <c r="V43" s="242">
        <f t="shared" si="19"/>
        <v>168.97500000000002</v>
      </c>
      <c r="W43" s="3"/>
      <c r="X43" s="3"/>
      <c r="Y43" s="3"/>
    </row>
    <row r="44" spans="1:25" x14ac:dyDescent="0.25">
      <c r="A44" s="3"/>
      <c r="B44" s="428" t="s">
        <v>42</v>
      </c>
      <c r="C44" s="425">
        <v>200</v>
      </c>
      <c r="D44" s="425">
        <v>200</v>
      </c>
      <c r="E44" s="425">
        <v>200</v>
      </c>
      <c r="F44" s="136" t="s">
        <v>43</v>
      </c>
      <c r="G44" s="236">
        <v>630</v>
      </c>
      <c r="H44" s="235">
        <v>20</v>
      </c>
      <c r="I44" s="235">
        <v>20</v>
      </c>
      <c r="J44" s="235">
        <v>20</v>
      </c>
      <c r="K44" s="235">
        <v>20</v>
      </c>
      <c r="L44" s="235">
        <v>20</v>
      </c>
      <c r="M44" s="235">
        <v>20</v>
      </c>
      <c r="N44" s="237">
        <f t="shared" si="11"/>
        <v>12.6</v>
      </c>
      <c r="O44" s="237">
        <f t="shared" si="12"/>
        <v>12.6</v>
      </c>
      <c r="P44" s="250">
        <f t="shared" si="13"/>
        <v>12.6</v>
      </c>
      <c r="Q44" s="416">
        <f>SUM(N44:N45)</f>
        <v>13.875</v>
      </c>
      <c r="R44" s="416">
        <f t="shared" ref="R44:S44" si="20">SUM(O44:O45)</f>
        <v>13.875</v>
      </c>
      <c r="S44" s="416">
        <f t="shared" si="20"/>
        <v>13.875</v>
      </c>
      <c r="T44" s="416">
        <f t="shared" si="19"/>
        <v>20.8125</v>
      </c>
      <c r="U44" s="416">
        <f t="shared" si="19"/>
        <v>20.8125</v>
      </c>
      <c r="V44" s="419">
        <f t="shared" si="19"/>
        <v>20.8125</v>
      </c>
      <c r="W44" s="3"/>
      <c r="X44" s="3"/>
      <c r="Y44" s="3"/>
    </row>
    <row r="45" spans="1:25" x14ac:dyDescent="0.25">
      <c r="A45" s="3"/>
      <c r="B45" s="428"/>
      <c r="C45" s="425"/>
      <c r="D45" s="425"/>
      <c r="E45" s="425"/>
      <c r="F45" s="137" t="s">
        <v>31</v>
      </c>
      <c r="G45" s="236">
        <v>425</v>
      </c>
      <c r="H45" s="113">
        <v>3</v>
      </c>
      <c r="I45" s="113">
        <v>3</v>
      </c>
      <c r="J45" s="113">
        <v>3</v>
      </c>
      <c r="K45" s="113">
        <v>3</v>
      </c>
      <c r="L45" s="113">
        <v>3</v>
      </c>
      <c r="M45" s="113">
        <v>3</v>
      </c>
      <c r="N45" s="237">
        <f t="shared" si="11"/>
        <v>1.2749999999999999</v>
      </c>
      <c r="O45" s="237">
        <f t="shared" si="12"/>
        <v>1.2749999999999999</v>
      </c>
      <c r="P45" s="250">
        <f t="shared" si="13"/>
        <v>1.2749999999999999</v>
      </c>
      <c r="Q45" s="418"/>
      <c r="R45" s="418"/>
      <c r="S45" s="418"/>
      <c r="T45" s="418"/>
      <c r="U45" s="418"/>
      <c r="V45" s="420"/>
      <c r="W45" s="3"/>
      <c r="X45" s="3"/>
      <c r="Y45" s="3"/>
    </row>
    <row r="46" spans="1:25" ht="30.75" thickBot="1" x14ac:dyDescent="0.3">
      <c r="A46" s="3"/>
      <c r="B46" s="138" t="s">
        <v>109</v>
      </c>
      <c r="C46" s="139">
        <v>30</v>
      </c>
      <c r="D46" s="139">
        <v>50</v>
      </c>
      <c r="E46" s="139">
        <v>50</v>
      </c>
      <c r="F46" s="140" t="s">
        <v>109</v>
      </c>
      <c r="G46" s="141">
        <v>550</v>
      </c>
      <c r="H46" s="142">
        <v>30</v>
      </c>
      <c r="I46" s="142">
        <v>50</v>
      </c>
      <c r="J46" s="142">
        <v>50</v>
      </c>
      <c r="K46" s="142">
        <v>30</v>
      </c>
      <c r="L46" s="142">
        <v>50</v>
      </c>
      <c r="M46" s="142">
        <v>50</v>
      </c>
      <c r="N46" s="143">
        <f>H46*G46/1000</f>
        <v>16.5</v>
      </c>
      <c r="O46" s="143">
        <f>I46*G46/1000</f>
        <v>27.5</v>
      </c>
      <c r="P46" s="144">
        <f>J46*G46/1000</f>
        <v>27.5</v>
      </c>
      <c r="Q46" s="237">
        <f>SUM(N46)</f>
        <v>16.5</v>
      </c>
      <c r="R46" s="237">
        <f t="shared" ref="R46:S46" si="21">SUM(O46)</f>
        <v>27.5</v>
      </c>
      <c r="S46" s="237">
        <f t="shared" si="21"/>
        <v>27.5</v>
      </c>
      <c r="T46" s="239">
        <f>Q46*1.5</f>
        <v>24.75</v>
      </c>
      <c r="U46" s="239">
        <f>R46*1.5</f>
        <v>41.25</v>
      </c>
      <c r="V46" s="239">
        <f>S46*1.5</f>
        <v>41.25</v>
      </c>
      <c r="W46" s="3"/>
      <c r="X46" s="3"/>
      <c r="Y46" s="3"/>
    </row>
    <row r="47" spans="1:25" ht="15.75" thickBot="1" x14ac:dyDescent="0.3">
      <c r="A47" s="3"/>
      <c r="B47" s="438"/>
      <c r="C47" s="439"/>
      <c r="D47" s="439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40"/>
      <c r="Q47" s="145">
        <f>SUM(Q29:Q46)</f>
        <v>602.45900000000006</v>
      </c>
      <c r="R47" s="145">
        <f t="shared" ref="R47:V47" si="22">SUM(R29:R46)</f>
        <v>679.34</v>
      </c>
      <c r="S47" s="145">
        <f t="shared" si="22"/>
        <v>854.7589999999999</v>
      </c>
      <c r="T47" s="145">
        <f t="shared" si="22"/>
        <v>903.68850000000009</v>
      </c>
      <c r="U47" s="145">
        <f t="shared" si="22"/>
        <v>1019.0100000000001</v>
      </c>
      <c r="V47" s="145">
        <f t="shared" si="22"/>
        <v>1282.1385</v>
      </c>
      <c r="W47" s="3"/>
      <c r="X47" s="3"/>
      <c r="Y47" s="3"/>
    </row>
    <row r="48" spans="1:25" ht="15.75" thickBot="1" x14ac:dyDescent="0.3">
      <c r="A48" s="3"/>
      <c r="B48" s="436" t="s">
        <v>32</v>
      </c>
      <c r="C48" s="437"/>
      <c r="D48" s="437"/>
      <c r="E48" s="437"/>
      <c r="F48" s="437"/>
      <c r="G48" s="437"/>
      <c r="H48" s="437"/>
      <c r="I48" s="437"/>
      <c r="J48" s="437"/>
      <c r="K48" s="437"/>
      <c r="L48" s="437"/>
      <c r="M48" s="437"/>
      <c r="N48" s="437"/>
      <c r="O48" s="437"/>
      <c r="P48" s="437"/>
      <c r="Q48" s="437"/>
      <c r="R48" s="437"/>
      <c r="S48" s="437"/>
      <c r="T48" s="437"/>
      <c r="U48" s="437"/>
      <c r="V48" s="437"/>
      <c r="W48" s="3"/>
      <c r="X48" s="3"/>
      <c r="Y48" s="3"/>
    </row>
    <row r="49" spans="1:25" x14ac:dyDescent="0.25">
      <c r="A49" s="3"/>
      <c r="B49" s="452" t="s">
        <v>100</v>
      </c>
      <c r="C49" s="442">
        <v>60</v>
      </c>
      <c r="D49" s="442">
        <v>80</v>
      </c>
      <c r="E49" s="442">
        <v>100</v>
      </c>
      <c r="F49" s="146" t="s">
        <v>101</v>
      </c>
      <c r="G49" s="254">
        <v>409</v>
      </c>
      <c r="H49" s="254">
        <v>30</v>
      </c>
      <c r="I49" s="254">
        <v>40</v>
      </c>
      <c r="J49" s="254">
        <v>48</v>
      </c>
      <c r="K49" s="254">
        <v>26</v>
      </c>
      <c r="L49" s="254">
        <v>29</v>
      </c>
      <c r="M49" s="254">
        <v>31</v>
      </c>
      <c r="N49" s="245">
        <f t="shared" ref="N49:N52" si="23">H49*G49/1000</f>
        <v>12.27</v>
      </c>
      <c r="O49" s="245">
        <f t="shared" ref="O49:O52" si="24">I49*G49/1000</f>
        <v>16.36</v>
      </c>
      <c r="P49" s="147">
        <f t="shared" ref="P49:P52" si="25">J49*G49/1000</f>
        <v>19.632000000000001</v>
      </c>
      <c r="Q49" s="445">
        <f>SUM(N49:N52)</f>
        <v>28.026</v>
      </c>
      <c r="R49" s="445">
        <f t="shared" ref="R49:S49" si="26">SUM(O49:O52)</f>
        <v>38.275999999999996</v>
      </c>
      <c r="S49" s="445">
        <f t="shared" si="26"/>
        <v>46.278999999999996</v>
      </c>
      <c r="T49" s="446">
        <f>Q49*1.5</f>
        <v>42.039000000000001</v>
      </c>
      <c r="U49" s="446">
        <f>R49*1.5</f>
        <v>57.413999999999994</v>
      </c>
      <c r="V49" s="410">
        <f>S49*1.5</f>
        <v>69.418499999999995</v>
      </c>
      <c r="W49" s="3"/>
      <c r="X49" s="3"/>
      <c r="Y49" s="3"/>
    </row>
    <row r="50" spans="1:25" x14ac:dyDescent="0.25">
      <c r="A50" s="3"/>
      <c r="B50" s="453"/>
      <c r="C50" s="443"/>
      <c r="D50" s="443"/>
      <c r="E50" s="443"/>
      <c r="F50" s="248" t="s">
        <v>34</v>
      </c>
      <c r="G50" s="244">
        <v>219</v>
      </c>
      <c r="H50" s="244">
        <v>17</v>
      </c>
      <c r="I50" s="244">
        <v>19</v>
      </c>
      <c r="J50" s="244">
        <v>28</v>
      </c>
      <c r="K50" s="244">
        <v>13</v>
      </c>
      <c r="L50" s="244">
        <v>14</v>
      </c>
      <c r="M50" s="244">
        <v>22</v>
      </c>
      <c r="N50" s="236">
        <f t="shared" si="23"/>
        <v>3.7229999999999999</v>
      </c>
      <c r="O50" s="236">
        <f t="shared" si="24"/>
        <v>4.1609999999999996</v>
      </c>
      <c r="P50" s="236">
        <f t="shared" si="25"/>
        <v>6.1319999999999997</v>
      </c>
      <c r="Q50" s="417"/>
      <c r="R50" s="417"/>
      <c r="S50" s="417"/>
      <c r="T50" s="414"/>
      <c r="U50" s="414"/>
      <c r="V50" s="411"/>
      <c r="W50" s="3"/>
      <c r="X50" s="3"/>
      <c r="Y50" s="3"/>
    </row>
    <row r="51" spans="1:25" x14ac:dyDescent="0.25">
      <c r="A51" s="3"/>
      <c r="B51" s="453"/>
      <c r="C51" s="443"/>
      <c r="D51" s="443"/>
      <c r="E51" s="443"/>
      <c r="F51" s="248" t="s">
        <v>39</v>
      </c>
      <c r="G51" s="244">
        <v>276</v>
      </c>
      <c r="H51" s="244">
        <v>35</v>
      </c>
      <c r="I51" s="244">
        <v>50</v>
      </c>
      <c r="J51" s="244">
        <v>60</v>
      </c>
      <c r="K51" s="244">
        <v>28</v>
      </c>
      <c r="L51" s="244">
        <v>33</v>
      </c>
      <c r="M51" s="244">
        <v>42</v>
      </c>
      <c r="N51" s="236">
        <f t="shared" si="23"/>
        <v>9.66</v>
      </c>
      <c r="O51" s="236">
        <f t="shared" si="24"/>
        <v>13.8</v>
      </c>
      <c r="P51" s="236">
        <f t="shared" si="25"/>
        <v>16.559999999999999</v>
      </c>
      <c r="Q51" s="417"/>
      <c r="R51" s="417"/>
      <c r="S51" s="417"/>
      <c r="T51" s="414"/>
      <c r="U51" s="414"/>
      <c r="V51" s="411"/>
      <c r="W51" s="3"/>
      <c r="X51" s="3"/>
      <c r="Y51" s="3"/>
    </row>
    <row r="52" spans="1:25" x14ac:dyDescent="0.25">
      <c r="A52" s="3"/>
      <c r="B52" s="454"/>
      <c r="C52" s="444"/>
      <c r="D52" s="444"/>
      <c r="E52" s="444"/>
      <c r="F52" s="119" t="s">
        <v>12</v>
      </c>
      <c r="G52" s="236">
        <v>791</v>
      </c>
      <c r="H52" s="244">
        <v>3</v>
      </c>
      <c r="I52" s="244">
        <v>5</v>
      </c>
      <c r="J52" s="244">
        <v>5</v>
      </c>
      <c r="K52" s="244">
        <v>3</v>
      </c>
      <c r="L52" s="244">
        <v>5</v>
      </c>
      <c r="M52" s="244">
        <v>5</v>
      </c>
      <c r="N52" s="236">
        <f t="shared" si="23"/>
        <v>2.3730000000000002</v>
      </c>
      <c r="O52" s="236">
        <f t="shared" si="24"/>
        <v>3.9550000000000001</v>
      </c>
      <c r="P52" s="236">
        <f t="shared" si="25"/>
        <v>3.9550000000000001</v>
      </c>
      <c r="Q52" s="418"/>
      <c r="R52" s="418"/>
      <c r="S52" s="418"/>
      <c r="T52" s="415"/>
      <c r="U52" s="415"/>
      <c r="V52" s="412"/>
      <c r="W52" s="3"/>
      <c r="X52" s="3"/>
      <c r="Y52" s="3"/>
    </row>
    <row r="53" spans="1:25" x14ac:dyDescent="0.25">
      <c r="A53" s="3"/>
      <c r="B53" s="428" t="s">
        <v>113</v>
      </c>
      <c r="C53" s="392" t="s">
        <v>45</v>
      </c>
      <c r="D53" s="392" t="s">
        <v>47</v>
      </c>
      <c r="E53" s="392" t="s">
        <v>112</v>
      </c>
      <c r="F53" s="148" t="s">
        <v>52</v>
      </c>
      <c r="G53" s="236">
        <v>1800</v>
      </c>
      <c r="H53" s="113">
        <v>50</v>
      </c>
      <c r="I53" s="113">
        <v>65</v>
      </c>
      <c r="J53" s="113">
        <v>80</v>
      </c>
      <c r="K53" s="113">
        <v>47</v>
      </c>
      <c r="L53" s="113">
        <v>58</v>
      </c>
      <c r="M53" s="113">
        <v>69</v>
      </c>
      <c r="N53" s="236">
        <f t="shared" ref="N53:N71" si="27">H53*G53/1000</f>
        <v>90</v>
      </c>
      <c r="O53" s="236">
        <f t="shared" ref="O53:O72" si="28">I53*G53/1000</f>
        <v>117</v>
      </c>
      <c r="P53" s="236">
        <f t="shared" ref="P53:P69" si="29">J53*G53/1000</f>
        <v>144</v>
      </c>
      <c r="Q53" s="422">
        <f>SUM(N53:N58)</f>
        <v>107.30999999999999</v>
      </c>
      <c r="R53" s="422">
        <f>SUM(O53:O58)</f>
        <v>138.68700000000001</v>
      </c>
      <c r="S53" s="422">
        <f>SUM(P53:P58)</f>
        <v>170.07900000000001</v>
      </c>
      <c r="T53" s="416">
        <f>(Q53*1.5)</f>
        <v>160.96499999999997</v>
      </c>
      <c r="U53" s="416">
        <f>(R53*1.5)</f>
        <v>208.03050000000002</v>
      </c>
      <c r="V53" s="416">
        <f>(S53*1.5)</f>
        <v>255.11850000000001</v>
      </c>
      <c r="W53" s="3"/>
      <c r="X53" s="3"/>
      <c r="Y53" s="3"/>
    </row>
    <row r="54" spans="1:25" x14ac:dyDescent="0.25">
      <c r="A54" s="3"/>
      <c r="B54" s="428"/>
      <c r="C54" s="392"/>
      <c r="D54" s="392"/>
      <c r="E54" s="392"/>
      <c r="F54" s="105" t="s">
        <v>51</v>
      </c>
      <c r="G54" s="236">
        <v>632</v>
      </c>
      <c r="H54" s="113">
        <v>16</v>
      </c>
      <c r="I54" s="113">
        <v>20</v>
      </c>
      <c r="J54" s="113">
        <v>24</v>
      </c>
      <c r="K54" s="113">
        <v>16</v>
      </c>
      <c r="L54" s="113">
        <v>20</v>
      </c>
      <c r="M54" s="113">
        <v>24</v>
      </c>
      <c r="N54" s="236">
        <f t="shared" si="27"/>
        <v>10.112</v>
      </c>
      <c r="O54" s="236">
        <f t="shared" si="28"/>
        <v>12.64</v>
      </c>
      <c r="P54" s="236">
        <f t="shared" si="29"/>
        <v>15.167999999999999</v>
      </c>
      <c r="Q54" s="422"/>
      <c r="R54" s="422"/>
      <c r="S54" s="422"/>
      <c r="T54" s="417"/>
      <c r="U54" s="417"/>
      <c r="V54" s="417"/>
      <c r="W54" s="3"/>
      <c r="X54" s="3"/>
      <c r="Y54" s="3"/>
    </row>
    <row r="55" spans="1:25" x14ac:dyDescent="0.25">
      <c r="A55" s="3"/>
      <c r="B55" s="428"/>
      <c r="C55" s="392"/>
      <c r="D55" s="392"/>
      <c r="E55" s="392"/>
      <c r="F55" s="105" t="s">
        <v>12</v>
      </c>
      <c r="G55" s="236">
        <v>791</v>
      </c>
      <c r="H55" s="113">
        <v>4</v>
      </c>
      <c r="I55" s="113">
        <v>5</v>
      </c>
      <c r="J55" s="113">
        <v>6</v>
      </c>
      <c r="K55" s="113">
        <v>4</v>
      </c>
      <c r="L55" s="113">
        <v>5</v>
      </c>
      <c r="M55" s="113">
        <v>6</v>
      </c>
      <c r="N55" s="236">
        <f t="shared" si="27"/>
        <v>3.1640000000000001</v>
      </c>
      <c r="O55" s="236">
        <f t="shared" si="28"/>
        <v>3.9550000000000001</v>
      </c>
      <c r="P55" s="236">
        <f t="shared" si="29"/>
        <v>4.7460000000000004</v>
      </c>
      <c r="Q55" s="422"/>
      <c r="R55" s="422"/>
      <c r="S55" s="422"/>
      <c r="T55" s="417"/>
      <c r="U55" s="417"/>
      <c r="V55" s="417"/>
      <c r="W55" s="3"/>
      <c r="X55" s="3"/>
      <c r="Y55" s="3"/>
    </row>
    <row r="56" spans="1:25" x14ac:dyDescent="0.25">
      <c r="A56" s="3"/>
      <c r="B56" s="428"/>
      <c r="C56" s="392"/>
      <c r="D56" s="392"/>
      <c r="E56" s="392"/>
      <c r="F56" s="105" t="s">
        <v>10</v>
      </c>
      <c r="G56" s="236">
        <v>219</v>
      </c>
      <c r="H56" s="113">
        <v>10</v>
      </c>
      <c r="I56" s="113">
        <v>12</v>
      </c>
      <c r="J56" s="113">
        <v>15</v>
      </c>
      <c r="K56" s="113">
        <v>8</v>
      </c>
      <c r="L56" s="113">
        <v>10</v>
      </c>
      <c r="M56" s="113">
        <v>12</v>
      </c>
      <c r="N56" s="236">
        <f t="shared" si="27"/>
        <v>2.19</v>
      </c>
      <c r="O56" s="236">
        <f t="shared" si="28"/>
        <v>2.6280000000000001</v>
      </c>
      <c r="P56" s="236">
        <f t="shared" si="29"/>
        <v>3.2850000000000001</v>
      </c>
      <c r="Q56" s="422"/>
      <c r="R56" s="422"/>
      <c r="S56" s="422"/>
      <c r="T56" s="417"/>
      <c r="U56" s="417"/>
      <c r="V56" s="417"/>
      <c r="W56" s="3"/>
      <c r="X56" s="3"/>
      <c r="Y56" s="3"/>
    </row>
    <row r="57" spans="1:25" x14ac:dyDescent="0.25">
      <c r="A57" s="3"/>
      <c r="B57" s="428"/>
      <c r="C57" s="392"/>
      <c r="D57" s="392"/>
      <c r="E57" s="392"/>
      <c r="F57" s="105" t="s">
        <v>11</v>
      </c>
      <c r="G57" s="236">
        <v>204</v>
      </c>
      <c r="H57" s="113">
        <v>9</v>
      </c>
      <c r="I57" s="113">
        <v>12</v>
      </c>
      <c r="J57" s="113">
        <v>14</v>
      </c>
      <c r="K57" s="113">
        <v>8</v>
      </c>
      <c r="L57" s="113">
        <v>10</v>
      </c>
      <c r="M57" s="113">
        <v>12</v>
      </c>
      <c r="N57" s="236">
        <f t="shared" si="27"/>
        <v>1.8360000000000001</v>
      </c>
      <c r="O57" s="236">
        <f t="shared" si="28"/>
        <v>2.448</v>
      </c>
      <c r="P57" s="236">
        <f t="shared" si="29"/>
        <v>2.8559999999999999</v>
      </c>
      <c r="Q57" s="422"/>
      <c r="R57" s="422"/>
      <c r="S57" s="422"/>
      <c r="T57" s="417"/>
      <c r="U57" s="417"/>
      <c r="V57" s="417"/>
      <c r="W57" s="3"/>
      <c r="X57" s="3"/>
      <c r="Y57" s="3"/>
    </row>
    <row r="58" spans="1:25" ht="15.75" customHeight="1" x14ac:dyDescent="0.25">
      <c r="A58" s="3"/>
      <c r="B58" s="428"/>
      <c r="C58" s="392"/>
      <c r="D58" s="392"/>
      <c r="E58" s="392"/>
      <c r="F58" s="106" t="s">
        <v>27</v>
      </c>
      <c r="G58" s="236">
        <v>80</v>
      </c>
      <c r="H58" s="116">
        <v>0.1</v>
      </c>
      <c r="I58" s="116">
        <v>0.2</v>
      </c>
      <c r="J58" s="116">
        <v>0.3</v>
      </c>
      <c r="K58" s="116">
        <v>0.1</v>
      </c>
      <c r="L58" s="116">
        <v>0.2</v>
      </c>
      <c r="M58" s="116">
        <v>0.3</v>
      </c>
      <c r="N58" s="236">
        <f t="shared" si="27"/>
        <v>8.0000000000000002E-3</v>
      </c>
      <c r="O58" s="236">
        <f t="shared" si="28"/>
        <v>1.6E-2</v>
      </c>
      <c r="P58" s="236">
        <f t="shared" si="29"/>
        <v>2.4E-2</v>
      </c>
      <c r="Q58" s="422"/>
      <c r="R58" s="422"/>
      <c r="S58" s="422"/>
      <c r="T58" s="418"/>
      <c r="U58" s="418"/>
      <c r="V58" s="418"/>
      <c r="W58" s="3"/>
      <c r="X58" s="3"/>
      <c r="Y58" s="3"/>
    </row>
    <row r="59" spans="1:25" ht="35.25" customHeight="1" x14ac:dyDescent="0.25">
      <c r="A59" s="3"/>
      <c r="B59" s="428" t="s">
        <v>125</v>
      </c>
      <c r="C59" s="425">
        <v>50</v>
      </c>
      <c r="D59" s="425">
        <v>50</v>
      </c>
      <c r="E59" s="425">
        <v>50</v>
      </c>
      <c r="F59" s="248" t="s">
        <v>126</v>
      </c>
      <c r="G59" s="236">
        <v>412</v>
      </c>
      <c r="H59" s="113">
        <v>30</v>
      </c>
      <c r="I59" s="113">
        <v>30</v>
      </c>
      <c r="J59" s="113">
        <v>30</v>
      </c>
      <c r="K59" s="113">
        <v>30</v>
      </c>
      <c r="L59" s="113">
        <v>30</v>
      </c>
      <c r="M59" s="113">
        <v>30</v>
      </c>
      <c r="N59" s="236">
        <f t="shared" si="27"/>
        <v>12.36</v>
      </c>
      <c r="O59" s="236">
        <f t="shared" si="28"/>
        <v>12.36</v>
      </c>
      <c r="P59" s="236">
        <f t="shared" si="29"/>
        <v>12.36</v>
      </c>
      <c r="Q59" s="416">
        <f>SUM(N59:N69)</f>
        <v>96.075000000000003</v>
      </c>
      <c r="R59" s="416">
        <f>SUM(O59:O69)</f>
        <v>96.075000000000003</v>
      </c>
      <c r="S59" s="416">
        <f>SUM(P59:P69)</f>
        <v>96.075000000000003</v>
      </c>
      <c r="T59" s="416">
        <f>Q59*1.5</f>
        <v>144.11250000000001</v>
      </c>
      <c r="U59" s="416">
        <f>R59*1.5</f>
        <v>144.11250000000001</v>
      </c>
      <c r="V59" s="422">
        <f>S59*1.5</f>
        <v>144.11250000000001</v>
      </c>
      <c r="W59" s="3"/>
      <c r="X59" s="3"/>
      <c r="Y59" s="3"/>
    </row>
    <row r="60" spans="1:25" ht="42" customHeight="1" x14ac:dyDescent="0.25">
      <c r="A60" s="3"/>
      <c r="B60" s="428"/>
      <c r="C60" s="425"/>
      <c r="D60" s="425"/>
      <c r="E60" s="425"/>
      <c r="F60" s="248" t="s">
        <v>127</v>
      </c>
      <c r="G60" s="236">
        <v>412</v>
      </c>
      <c r="H60" s="113">
        <v>2</v>
      </c>
      <c r="I60" s="113">
        <v>2</v>
      </c>
      <c r="J60" s="113">
        <v>2</v>
      </c>
      <c r="K60" s="113">
        <v>2</v>
      </c>
      <c r="L60" s="113">
        <v>2</v>
      </c>
      <c r="M60" s="113">
        <v>2</v>
      </c>
      <c r="N60" s="236">
        <f t="shared" si="27"/>
        <v>0.82399999999999995</v>
      </c>
      <c r="O60" s="236">
        <f t="shared" si="28"/>
        <v>0.82399999999999995</v>
      </c>
      <c r="P60" s="236">
        <f t="shared" si="29"/>
        <v>0.82399999999999995</v>
      </c>
      <c r="Q60" s="417"/>
      <c r="R60" s="417"/>
      <c r="S60" s="417"/>
      <c r="T60" s="417"/>
      <c r="U60" s="417"/>
      <c r="V60" s="422"/>
      <c r="W60" s="3"/>
      <c r="X60" s="3"/>
      <c r="Y60" s="3"/>
    </row>
    <row r="61" spans="1:25" ht="15.75" customHeight="1" x14ac:dyDescent="0.25">
      <c r="A61" s="3"/>
      <c r="B61" s="428"/>
      <c r="C61" s="425"/>
      <c r="D61" s="425"/>
      <c r="E61" s="425"/>
      <c r="F61" s="248" t="s">
        <v>37</v>
      </c>
      <c r="G61" s="236">
        <v>425</v>
      </c>
      <c r="H61" s="113">
        <v>4</v>
      </c>
      <c r="I61" s="113">
        <v>4</v>
      </c>
      <c r="J61" s="113">
        <v>4</v>
      </c>
      <c r="K61" s="113">
        <v>4</v>
      </c>
      <c r="L61" s="113">
        <v>4</v>
      </c>
      <c r="M61" s="113">
        <v>4</v>
      </c>
      <c r="N61" s="236">
        <f t="shared" si="27"/>
        <v>1.7</v>
      </c>
      <c r="O61" s="236">
        <f t="shared" si="28"/>
        <v>1.7</v>
      </c>
      <c r="P61" s="236">
        <f t="shared" si="29"/>
        <v>1.7</v>
      </c>
      <c r="Q61" s="417"/>
      <c r="R61" s="417"/>
      <c r="S61" s="417"/>
      <c r="T61" s="417"/>
      <c r="U61" s="417"/>
      <c r="V61" s="422"/>
      <c r="W61" s="3"/>
      <c r="X61" s="3"/>
      <c r="Y61" s="3"/>
    </row>
    <row r="62" spans="1:25" ht="15.75" customHeight="1" x14ac:dyDescent="0.25">
      <c r="A62" s="3"/>
      <c r="B62" s="428"/>
      <c r="C62" s="425"/>
      <c r="D62" s="425"/>
      <c r="E62" s="425"/>
      <c r="F62" s="248" t="s">
        <v>128</v>
      </c>
      <c r="G62" s="236">
        <v>4400</v>
      </c>
      <c r="H62" s="113">
        <v>1</v>
      </c>
      <c r="I62" s="113">
        <v>1</v>
      </c>
      <c r="J62" s="113">
        <v>1</v>
      </c>
      <c r="K62" s="113">
        <v>1</v>
      </c>
      <c r="L62" s="113">
        <v>1</v>
      </c>
      <c r="M62" s="113">
        <v>1</v>
      </c>
      <c r="N62" s="236">
        <f t="shared" si="27"/>
        <v>4.4000000000000004</v>
      </c>
      <c r="O62" s="236">
        <f t="shared" si="28"/>
        <v>4.4000000000000004</v>
      </c>
      <c r="P62" s="236">
        <f t="shared" si="29"/>
        <v>4.4000000000000004</v>
      </c>
      <c r="Q62" s="417"/>
      <c r="R62" s="417"/>
      <c r="S62" s="417"/>
      <c r="T62" s="417"/>
      <c r="U62" s="417"/>
      <c r="V62" s="422"/>
      <c r="W62" s="3"/>
      <c r="X62" s="3"/>
      <c r="Y62" s="3"/>
    </row>
    <row r="63" spans="1:25" ht="15.75" customHeight="1" x14ac:dyDescent="0.25">
      <c r="A63" s="3"/>
      <c r="B63" s="428"/>
      <c r="C63" s="425"/>
      <c r="D63" s="425"/>
      <c r="E63" s="425"/>
      <c r="F63" s="248" t="s">
        <v>132</v>
      </c>
      <c r="G63" s="236">
        <v>517</v>
      </c>
      <c r="H63" s="113">
        <v>5</v>
      </c>
      <c r="I63" s="113">
        <v>5</v>
      </c>
      <c r="J63" s="113">
        <v>5</v>
      </c>
      <c r="K63" s="113">
        <v>5</v>
      </c>
      <c r="L63" s="113">
        <v>5</v>
      </c>
      <c r="M63" s="113">
        <v>5</v>
      </c>
      <c r="N63" s="236">
        <f t="shared" si="27"/>
        <v>2.585</v>
      </c>
      <c r="O63" s="236">
        <f t="shared" si="28"/>
        <v>2.585</v>
      </c>
      <c r="P63" s="236">
        <f t="shared" si="29"/>
        <v>2.585</v>
      </c>
      <c r="Q63" s="417"/>
      <c r="R63" s="417"/>
      <c r="S63" s="417"/>
      <c r="T63" s="417"/>
      <c r="U63" s="417"/>
      <c r="V63" s="422"/>
      <c r="W63" s="3"/>
      <c r="X63" s="3"/>
      <c r="Y63" s="3"/>
    </row>
    <row r="64" spans="1:25" ht="15.75" customHeight="1" x14ac:dyDescent="0.25">
      <c r="A64" s="3"/>
      <c r="B64" s="428"/>
      <c r="C64" s="425"/>
      <c r="D64" s="425"/>
      <c r="E64" s="425"/>
      <c r="F64" s="248" t="s">
        <v>60</v>
      </c>
      <c r="G64" s="236">
        <v>417</v>
      </c>
      <c r="H64" s="113">
        <v>9</v>
      </c>
      <c r="I64" s="113">
        <v>9</v>
      </c>
      <c r="J64" s="113">
        <v>9</v>
      </c>
      <c r="K64" s="113">
        <v>9</v>
      </c>
      <c r="L64" s="113">
        <v>9</v>
      </c>
      <c r="M64" s="113">
        <v>9</v>
      </c>
      <c r="N64" s="236">
        <f t="shared" si="27"/>
        <v>3.7530000000000001</v>
      </c>
      <c r="O64" s="236">
        <f t="shared" si="28"/>
        <v>3.7530000000000001</v>
      </c>
      <c r="P64" s="236">
        <f t="shared" si="29"/>
        <v>3.7530000000000001</v>
      </c>
      <c r="Q64" s="417"/>
      <c r="R64" s="417"/>
      <c r="S64" s="417"/>
      <c r="T64" s="417"/>
      <c r="U64" s="417"/>
      <c r="V64" s="422"/>
      <c r="W64" s="3"/>
      <c r="X64" s="3"/>
      <c r="Y64" s="3"/>
    </row>
    <row r="65" spans="1:25" ht="15.75" customHeight="1" x14ac:dyDescent="0.25">
      <c r="A65" s="3"/>
      <c r="B65" s="428"/>
      <c r="C65" s="425"/>
      <c r="D65" s="425"/>
      <c r="E65" s="425"/>
      <c r="F65" s="248" t="s">
        <v>119</v>
      </c>
      <c r="G65" s="149">
        <v>5000</v>
      </c>
      <c r="H65" s="113">
        <v>13</v>
      </c>
      <c r="I65" s="113">
        <v>13</v>
      </c>
      <c r="J65" s="113">
        <v>13</v>
      </c>
      <c r="K65" s="113">
        <v>13</v>
      </c>
      <c r="L65" s="113">
        <v>13</v>
      </c>
      <c r="M65" s="113">
        <v>13</v>
      </c>
      <c r="N65" s="236">
        <f t="shared" si="27"/>
        <v>65</v>
      </c>
      <c r="O65" s="236">
        <f t="shared" si="28"/>
        <v>65</v>
      </c>
      <c r="P65" s="236">
        <f t="shared" si="29"/>
        <v>65</v>
      </c>
      <c r="Q65" s="417"/>
      <c r="R65" s="417"/>
      <c r="S65" s="417"/>
      <c r="T65" s="417"/>
      <c r="U65" s="417"/>
      <c r="V65" s="422"/>
      <c r="W65" s="3"/>
      <c r="X65" s="3"/>
      <c r="Y65" s="3"/>
    </row>
    <row r="66" spans="1:25" x14ac:dyDescent="0.25">
      <c r="A66" s="3"/>
      <c r="B66" s="428"/>
      <c r="C66" s="425"/>
      <c r="D66" s="425"/>
      <c r="E66" s="425"/>
      <c r="F66" s="248" t="s">
        <v>129</v>
      </c>
      <c r="G66" s="236">
        <v>4800</v>
      </c>
      <c r="H66" s="113">
        <v>1</v>
      </c>
      <c r="I66" s="113">
        <v>1</v>
      </c>
      <c r="J66" s="113">
        <v>1</v>
      </c>
      <c r="K66" s="113">
        <v>1E-3</v>
      </c>
      <c r="L66" s="113">
        <v>1</v>
      </c>
      <c r="M66" s="113">
        <v>1</v>
      </c>
      <c r="N66" s="236">
        <f t="shared" si="27"/>
        <v>4.8</v>
      </c>
      <c r="O66" s="236">
        <f t="shared" si="28"/>
        <v>4.8</v>
      </c>
      <c r="P66" s="236">
        <f t="shared" si="29"/>
        <v>4.8</v>
      </c>
      <c r="Q66" s="417"/>
      <c r="R66" s="417"/>
      <c r="S66" s="417"/>
      <c r="T66" s="417"/>
      <c r="U66" s="417"/>
      <c r="V66" s="422"/>
      <c r="W66" s="3"/>
      <c r="X66" s="3"/>
      <c r="Y66" s="3"/>
    </row>
    <row r="67" spans="1:25" x14ac:dyDescent="0.25">
      <c r="A67" s="3"/>
      <c r="B67" s="428"/>
      <c r="C67" s="425"/>
      <c r="D67" s="425"/>
      <c r="E67" s="425"/>
      <c r="F67" s="248" t="s">
        <v>130</v>
      </c>
      <c r="G67" s="236">
        <v>80</v>
      </c>
      <c r="H67" s="116">
        <v>0.2</v>
      </c>
      <c r="I67" s="116">
        <v>0.2</v>
      </c>
      <c r="J67" s="116">
        <v>0.2</v>
      </c>
      <c r="K67" s="116">
        <v>0.2</v>
      </c>
      <c r="L67" s="116">
        <v>0.2</v>
      </c>
      <c r="M67" s="116">
        <v>0.2</v>
      </c>
      <c r="N67" s="236">
        <f t="shared" si="27"/>
        <v>1.6E-2</v>
      </c>
      <c r="O67" s="236">
        <f t="shared" si="28"/>
        <v>1.6E-2</v>
      </c>
      <c r="P67" s="236">
        <f t="shared" si="29"/>
        <v>1.6E-2</v>
      </c>
      <c r="Q67" s="417"/>
      <c r="R67" s="417"/>
      <c r="S67" s="417"/>
      <c r="T67" s="417"/>
      <c r="U67" s="417"/>
      <c r="V67" s="422"/>
      <c r="W67" s="3"/>
      <c r="X67" s="3"/>
      <c r="Y67" s="3"/>
    </row>
    <row r="68" spans="1:25" x14ac:dyDescent="0.25">
      <c r="A68" s="3"/>
      <c r="B68" s="428"/>
      <c r="C68" s="425"/>
      <c r="D68" s="425"/>
      <c r="E68" s="425"/>
      <c r="F68" s="248" t="s">
        <v>131</v>
      </c>
      <c r="G68" s="236">
        <v>4000</v>
      </c>
      <c r="H68" s="236">
        <v>0.03</v>
      </c>
      <c r="I68" s="236">
        <v>0.03</v>
      </c>
      <c r="J68" s="236">
        <v>0.03</v>
      </c>
      <c r="K68" s="236">
        <v>0.03</v>
      </c>
      <c r="L68" s="236">
        <v>0.03</v>
      </c>
      <c r="M68" s="236">
        <v>0.03</v>
      </c>
      <c r="N68" s="237">
        <f t="shared" si="27"/>
        <v>0.12</v>
      </c>
      <c r="O68" s="237">
        <f t="shared" si="28"/>
        <v>0.12</v>
      </c>
      <c r="P68" s="250">
        <f t="shared" si="29"/>
        <v>0.12</v>
      </c>
      <c r="Q68" s="417"/>
      <c r="R68" s="417"/>
      <c r="S68" s="417"/>
      <c r="T68" s="417"/>
      <c r="U68" s="417"/>
      <c r="V68" s="422"/>
      <c r="W68" s="3"/>
      <c r="X68" s="3"/>
      <c r="Y68" s="3"/>
    </row>
    <row r="69" spans="1:25" x14ac:dyDescent="0.25">
      <c r="A69" s="3"/>
      <c r="B69" s="428"/>
      <c r="C69" s="425"/>
      <c r="D69" s="425"/>
      <c r="E69" s="425"/>
      <c r="F69" s="248" t="s">
        <v>132</v>
      </c>
      <c r="G69" s="236">
        <v>517</v>
      </c>
      <c r="H69" s="113">
        <v>1</v>
      </c>
      <c r="I69" s="113">
        <v>1</v>
      </c>
      <c r="J69" s="113">
        <v>1</v>
      </c>
      <c r="K69" s="113">
        <v>1</v>
      </c>
      <c r="L69" s="113">
        <v>1</v>
      </c>
      <c r="M69" s="113">
        <v>1</v>
      </c>
      <c r="N69" s="237">
        <f t="shared" si="27"/>
        <v>0.51700000000000002</v>
      </c>
      <c r="O69" s="237">
        <f t="shared" si="28"/>
        <v>0.51700000000000002</v>
      </c>
      <c r="P69" s="250">
        <f t="shared" si="29"/>
        <v>0.51700000000000002</v>
      </c>
      <c r="Q69" s="418"/>
      <c r="R69" s="418"/>
      <c r="S69" s="418"/>
      <c r="T69" s="418"/>
      <c r="U69" s="418"/>
      <c r="V69" s="422"/>
      <c r="W69" s="3"/>
      <c r="X69" s="3"/>
      <c r="Y69" s="3"/>
    </row>
    <row r="70" spans="1:25" ht="15" customHeight="1" x14ac:dyDescent="0.25">
      <c r="A70" s="3"/>
      <c r="B70" s="389" t="s">
        <v>96</v>
      </c>
      <c r="C70" s="449">
        <v>200</v>
      </c>
      <c r="D70" s="449">
        <v>200</v>
      </c>
      <c r="E70" s="449">
        <v>200</v>
      </c>
      <c r="F70" s="106" t="s">
        <v>41</v>
      </c>
      <c r="G70" s="236">
        <v>1300</v>
      </c>
      <c r="H70" s="113">
        <v>20</v>
      </c>
      <c r="I70" s="113">
        <v>20</v>
      </c>
      <c r="J70" s="113">
        <v>20</v>
      </c>
      <c r="K70" s="113">
        <v>20</v>
      </c>
      <c r="L70" s="113">
        <v>20</v>
      </c>
      <c r="M70" s="113">
        <v>20</v>
      </c>
      <c r="N70" s="237">
        <f t="shared" si="27"/>
        <v>26</v>
      </c>
      <c r="O70" s="236">
        <f t="shared" si="28"/>
        <v>26</v>
      </c>
      <c r="P70" s="123">
        <f>H70*G70/1000</f>
        <v>26</v>
      </c>
      <c r="Q70" s="416">
        <f>SUM(N70:N71)</f>
        <v>29.4</v>
      </c>
      <c r="R70" s="416">
        <f>SUM(O70:O71)</f>
        <v>29.4</v>
      </c>
      <c r="S70" s="416">
        <f>SUM(P70:P71)</f>
        <v>29.4</v>
      </c>
      <c r="T70" s="413">
        <f>Q70*1.5</f>
        <v>44.099999999999994</v>
      </c>
      <c r="U70" s="413">
        <f>R70*1.5</f>
        <v>44.099999999999994</v>
      </c>
      <c r="V70" s="462">
        <f>S70*1.5</f>
        <v>44.099999999999994</v>
      </c>
      <c r="W70" s="3"/>
      <c r="X70" s="3"/>
      <c r="Y70" s="3"/>
    </row>
    <row r="71" spans="1:25" ht="15" customHeight="1" x14ac:dyDescent="0.25">
      <c r="A71" s="3"/>
      <c r="B71" s="426"/>
      <c r="C71" s="450"/>
      <c r="D71" s="450"/>
      <c r="E71" s="450"/>
      <c r="F71" s="106" t="s">
        <v>37</v>
      </c>
      <c r="G71" s="236">
        <v>425</v>
      </c>
      <c r="H71" s="113">
        <v>8</v>
      </c>
      <c r="I71" s="113">
        <v>8</v>
      </c>
      <c r="J71" s="113">
        <v>8</v>
      </c>
      <c r="K71" s="113">
        <v>8</v>
      </c>
      <c r="L71" s="113">
        <v>8</v>
      </c>
      <c r="M71" s="113">
        <v>8</v>
      </c>
      <c r="N71" s="237">
        <f t="shared" si="27"/>
        <v>3.4</v>
      </c>
      <c r="O71" s="236">
        <f t="shared" si="28"/>
        <v>3.4</v>
      </c>
      <c r="P71" s="123">
        <f>H71*G71/1000</f>
        <v>3.4</v>
      </c>
      <c r="Q71" s="418"/>
      <c r="R71" s="418"/>
      <c r="S71" s="418"/>
      <c r="T71" s="415"/>
      <c r="U71" s="415"/>
      <c r="V71" s="412"/>
      <c r="W71" s="3"/>
      <c r="X71" s="3"/>
      <c r="Y71" s="3"/>
    </row>
    <row r="72" spans="1:25" ht="30.75" thickBot="1" x14ac:dyDescent="0.3">
      <c r="A72" s="3"/>
      <c r="B72" s="124" t="s">
        <v>109</v>
      </c>
      <c r="C72" s="125">
        <v>30</v>
      </c>
      <c r="D72" s="125">
        <v>50</v>
      </c>
      <c r="E72" s="125">
        <v>50</v>
      </c>
      <c r="F72" s="126" t="s">
        <v>109</v>
      </c>
      <c r="G72" s="235">
        <v>550</v>
      </c>
      <c r="H72" s="113">
        <v>30</v>
      </c>
      <c r="I72" s="113">
        <v>50</v>
      </c>
      <c r="J72" s="113">
        <v>50</v>
      </c>
      <c r="K72" s="113">
        <v>30</v>
      </c>
      <c r="L72" s="113">
        <v>50</v>
      </c>
      <c r="M72" s="113">
        <v>50</v>
      </c>
      <c r="N72" s="236">
        <f t="shared" ref="N72" si="30">H72*G72/1000</f>
        <v>16.5</v>
      </c>
      <c r="O72" s="236">
        <f t="shared" si="28"/>
        <v>27.5</v>
      </c>
      <c r="P72" s="236">
        <f>J72*G72/1000</f>
        <v>27.5</v>
      </c>
      <c r="Q72" s="237">
        <f>SUM(N72)</f>
        <v>16.5</v>
      </c>
      <c r="R72" s="237">
        <f t="shared" ref="R72:S72" si="31">SUM(O72)</f>
        <v>27.5</v>
      </c>
      <c r="S72" s="237">
        <f t="shared" si="31"/>
        <v>27.5</v>
      </c>
      <c r="T72" s="239">
        <f>Q72*1.5</f>
        <v>24.75</v>
      </c>
      <c r="U72" s="239">
        <f>R72*1.5</f>
        <v>41.25</v>
      </c>
      <c r="V72" s="240">
        <f>S72*1.5</f>
        <v>41.25</v>
      </c>
      <c r="W72" s="3"/>
      <c r="X72" s="3"/>
      <c r="Y72" s="3"/>
    </row>
    <row r="73" spans="1:25" ht="15.75" thickBot="1" x14ac:dyDescent="0.3">
      <c r="A73" s="3"/>
      <c r="B73" s="475"/>
      <c r="C73" s="476"/>
      <c r="D73" s="476"/>
      <c r="E73" s="476"/>
      <c r="F73" s="476"/>
      <c r="G73" s="476"/>
      <c r="H73" s="476"/>
      <c r="I73" s="476"/>
      <c r="J73" s="476"/>
      <c r="K73" s="476"/>
      <c r="L73" s="476"/>
      <c r="M73" s="476"/>
      <c r="N73" s="476"/>
      <c r="O73" s="476"/>
      <c r="P73" s="477"/>
      <c r="Q73" s="145">
        <f t="shared" ref="Q73:V73" si="32">SUM(Q49:Q72)</f>
        <v>277.31099999999998</v>
      </c>
      <c r="R73" s="145">
        <f t="shared" si="32"/>
        <v>329.93799999999999</v>
      </c>
      <c r="S73" s="145">
        <f t="shared" si="32"/>
        <v>369.33299999999997</v>
      </c>
      <c r="T73" s="145">
        <f t="shared" si="32"/>
        <v>415.9665</v>
      </c>
      <c r="U73" s="145">
        <f t="shared" si="32"/>
        <v>494.90700000000004</v>
      </c>
      <c r="V73" s="145">
        <f t="shared" si="32"/>
        <v>553.99950000000001</v>
      </c>
      <c r="W73" s="3"/>
      <c r="X73" s="3"/>
      <c r="Y73" s="3"/>
    </row>
    <row r="74" spans="1:25" ht="17.25" customHeight="1" thickBot="1" x14ac:dyDescent="0.3">
      <c r="A74" s="3"/>
      <c r="B74" s="472" t="s">
        <v>38</v>
      </c>
      <c r="C74" s="473"/>
      <c r="D74" s="473"/>
      <c r="E74" s="473"/>
      <c r="F74" s="473"/>
      <c r="G74" s="473"/>
      <c r="H74" s="473"/>
      <c r="I74" s="473"/>
      <c r="J74" s="473"/>
      <c r="K74" s="473"/>
      <c r="L74" s="473"/>
      <c r="M74" s="473"/>
      <c r="N74" s="473"/>
      <c r="O74" s="473"/>
      <c r="P74" s="474"/>
      <c r="Q74" s="109"/>
      <c r="R74" s="109"/>
      <c r="S74" s="109"/>
      <c r="T74" s="3"/>
      <c r="U74" s="3"/>
      <c r="V74" s="3"/>
      <c r="W74" s="3"/>
      <c r="X74" s="3"/>
      <c r="Y74" s="3"/>
    </row>
    <row r="75" spans="1:25" ht="17.25" customHeight="1" thickBot="1" x14ac:dyDescent="0.3">
      <c r="A75" s="3"/>
      <c r="B75" s="441" t="s">
        <v>122</v>
      </c>
      <c r="C75" s="442">
        <v>70</v>
      </c>
      <c r="D75" s="442">
        <v>90</v>
      </c>
      <c r="E75" s="442">
        <v>100</v>
      </c>
      <c r="F75" s="104" t="s">
        <v>62</v>
      </c>
      <c r="G75" s="150">
        <v>2850</v>
      </c>
      <c r="H75" s="151">
        <v>80</v>
      </c>
      <c r="I75" s="152">
        <v>98</v>
      </c>
      <c r="J75" s="151">
        <v>105</v>
      </c>
      <c r="K75" s="151">
        <v>74</v>
      </c>
      <c r="L75" s="151">
        <v>75</v>
      </c>
      <c r="M75" s="151">
        <v>98</v>
      </c>
      <c r="N75" s="253">
        <f t="shared" ref="N75:N93" si="33">H75*G75/1000</f>
        <v>228</v>
      </c>
      <c r="O75" s="253">
        <f>I75*G75/1000</f>
        <v>279.3</v>
      </c>
      <c r="P75" s="115">
        <f>J75*G75/1000</f>
        <v>299.25</v>
      </c>
      <c r="Q75" s="445">
        <f>SUM(N75:N80)</f>
        <v>242.358</v>
      </c>
      <c r="R75" s="445">
        <f t="shared" ref="R75:S75" si="34">SUM(O75:O80)</f>
        <v>297.55599999999998</v>
      </c>
      <c r="S75" s="445">
        <f t="shared" si="34"/>
        <v>320.70800000000003</v>
      </c>
      <c r="T75" s="446">
        <f>Q75*1.5</f>
        <v>363.53700000000003</v>
      </c>
      <c r="U75" s="446">
        <f>R75*1.5</f>
        <v>446.33399999999995</v>
      </c>
      <c r="V75" s="410">
        <f>S75*1.5</f>
        <v>481.06200000000001</v>
      </c>
      <c r="W75" s="3"/>
      <c r="X75" s="3"/>
      <c r="Y75" s="3"/>
    </row>
    <row r="76" spans="1:25" ht="17.25" customHeight="1" thickBot="1" x14ac:dyDescent="0.3">
      <c r="A76" s="3"/>
      <c r="B76" s="428"/>
      <c r="C76" s="443"/>
      <c r="D76" s="443"/>
      <c r="E76" s="443"/>
      <c r="F76" s="126" t="s">
        <v>40</v>
      </c>
      <c r="G76" s="108">
        <v>204</v>
      </c>
      <c r="H76" s="125">
        <v>6</v>
      </c>
      <c r="I76" s="120">
        <v>10</v>
      </c>
      <c r="J76" s="125">
        <v>10</v>
      </c>
      <c r="K76" s="125">
        <v>5</v>
      </c>
      <c r="L76" s="125">
        <v>8</v>
      </c>
      <c r="M76" s="125">
        <v>10</v>
      </c>
      <c r="N76" s="236">
        <f t="shared" si="33"/>
        <v>1.224</v>
      </c>
      <c r="O76" s="253">
        <f t="shared" ref="O76:O93" si="35">I76*G76/1000</f>
        <v>2.04</v>
      </c>
      <c r="P76" s="115">
        <f t="shared" ref="P76:P93" si="36">J76*G76/1000</f>
        <v>2.04</v>
      </c>
      <c r="Q76" s="417"/>
      <c r="R76" s="417"/>
      <c r="S76" s="417"/>
      <c r="T76" s="414"/>
      <c r="U76" s="414"/>
      <c r="V76" s="411"/>
      <c r="W76" s="3"/>
      <c r="X76" s="3"/>
      <c r="Y76" s="3"/>
    </row>
    <row r="77" spans="1:25" ht="17.25" customHeight="1" thickBot="1" x14ac:dyDescent="0.3">
      <c r="A77" s="3"/>
      <c r="B77" s="428"/>
      <c r="C77" s="443"/>
      <c r="D77" s="443"/>
      <c r="E77" s="443"/>
      <c r="F77" s="105" t="s">
        <v>63</v>
      </c>
      <c r="G77" s="108">
        <v>750</v>
      </c>
      <c r="H77" s="125">
        <v>13</v>
      </c>
      <c r="I77" s="120">
        <v>15</v>
      </c>
      <c r="J77" s="125">
        <v>20</v>
      </c>
      <c r="K77" s="125">
        <v>13</v>
      </c>
      <c r="L77" s="125">
        <v>15</v>
      </c>
      <c r="M77" s="125">
        <v>20</v>
      </c>
      <c r="N77" s="236">
        <f t="shared" si="33"/>
        <v>9.75</v>
      </c>
      <c r="O77" s="253">
        <f t="shared" si="35"/>
        <v>11.25</v>
      </c>
      <c r="P77" s="115">
        <f t="shared" si="36"/>
        <v>15</v>
      </c>
      <c r="Q77" s="417"/>
      <c r="R77" s="417"/>
      <c r="S77" s="417"/>
      <c r="T77" s="414"/>
      <c r="U77" s="414"/>
      <c r="V77" s="411"/>
      <c r="W77" s="3"/>
      <c r="X77" s="3"/>
      <c r="Y77" s="3"/>
    </row>
    <row r="78" spans="1:25" ht="17.25" customHeight="1" thickBot="1" x14ac:dyDescent="0.3">
      <c r="A78" s="3"/>
      <c r="B78" s="428"/>
      <c r="C78" s="443"/>
      <c r="D78" s="443"/>
      <c r="E78" s="443"/>
      <c r="F78" s="105" t="s">
        <v>95</v>
      </c>
      <c r="G78" s="108">
        <v>517</v>
      </c>
      <c r="H78" s="125">
        <v>5</v>
      </c>
      <c r="I78" s="120">
        <v>5</v>
      </c>
      <c r="J78" s="125">
        <v>7</v>
      </c>
      <c r="K78" s="125">
        <v>5</v>
      </c>
      <c r="L78" s="120">
        <v>5</v>
      </c>
      <c r="M78" s="125">
        <v>7</v>
      </c>
      <c r="N78" s="236">
        <f t="shared" si="33"/>
        <v>2.585</v>
      </c>
      <c r="O78" s="253">
        <f t="shared" si="35"/>
        <v>2.585</v>
      </c>
      <c r="P78" s="115">
        <f t="shared" si="36"/>
        <v>3.6190000000000002</v>
      </c>
      <c r="Q78" s="417"/>
      <c r="R78" s="417"/>
      <c r="S78" s="417"/>
      <c r="T78" s="414"/>
      <c r="U78" s="414"/>
      <c r="V78" s="411"/>
      <c r="W78" s="3"/>
      <c r="X78" s="3"/>
      <c r="Y78" s="3"/>
    </row>
    <row r="79" spans="1:25" ht="21" customHeight="1" thickBot="1" x14ac:dyDescent="0.3">
      <c r="A79" s="3"/>
      <c r="B79" s="428"/>
      <c r="C79" s="443"/>
      <c r="D79" s="443"/>
      <c r="E79" s="443"/>
      <c r="F79" s="106" t="s">
        <v>27</v>
      </c>
      <c r="G79" s="236">
        <v>80</v>
      </c>
      <c r="H79" s="116">
        <v>0.1</v>
      </c>
      <c r="I79" s="120">
        <v>0.1</v>
      </c>
      <c r="J79" s="116">
        <v>0.1</v>
      </c>
      <c r="K79" s="116">
        <v>0.1</v>
      </c>
      <c r="L79" s="120">
        <v>0.1</v>
      </c>
      <c r="M79" s="116">
        <v>0.1</v>
      </c>
      <c r="N79" s="236">
        <f t="shared" si="33"/>
        <v>8.0000000000000002E-3</v>
      </c>
      <c r="O79" s="253">
        <f t="shared" si="35"/>
        <v>8.0000000000000002E-3</v>
      </c>
      <c r="P79" s="115">
        <f t="shared" si="36"/>
        <v>8.0000000000000002E-3</v>
      </c>
      <c r="Q79" s="417"/>
      <c r="R79" s="417"/>
      <c r="S79" s="417"/>
      <c r="T79" s="414"/>
      <c r="U79" s="414"/>
      <c r="V79" s="411"/>
      <c r="W79" s="3"/>
      <c r="X79" s="3"/>
      <c r="Y79" s="3"/>
    </row>
    <row r="80" spans="1:25" ht="14.25" customHeight="1" thickBot="1" x14ac:dyDescent="0.3">
      <c r="A80" s="3"/>
      <c r="B80" s="428"/>
      <c r="C80" s="444"/>
      <c r="D80" s="444"/>
      <c r="E80" s="444"/>
      <c r="F80" s="105" t="s">
        <v>12</v>
      </c>
      <c r="G80" s="236">
        <v>791</v>
      </c>
      <c r="H80" s="113">
        <v>1</v>
      </c>
      <c r="I80" s="120">
        <v>3</v>
      </c>
      <c r="J80" s="113">
        <v>1</v>
      </c>
      <c r="K80" s="113">
        <v>1</v>
      </c>
      <c r="L80" s="120">
        <v>3</v>
      </c>
      <c r="M80" s="113">
        <v>1</v>
      </c>
      <c r="N80" s="236">
        <f t="shared" si="33"/>
        <v>0.79100000000000004</v>
      </c>
      <c r="O80" s="253">
        <f t="shared" si="35"/>
        <v>2.3730000000000002</v>
      </c>
      <c r="P80" s="115">
        <f t="shared" si="36"/>
        <v>0.79100000000000004</v>
      </c>
      <c r="Q80" s="418"/>
      <c r="R80" s="418"/>
      <c r="S80" s="418"/>
      <c r="T80" s="415"/>
      <c r="U80" s="415"/>
      <c r="V80" s="412"/>
      <c r="W80" s="3"/>
      <c r="X80" s="3"/>
      <c r="Y80" s="3"/>
    </row>
    <row r="81" spans="1:25" ht="19.5" customHeight="1" thickBot="1" x14ac:dyDescent="0.3">
      <c r="A81" s="3"/>
      <c r="B81" s="428" t="s">
        <v>72</v>
      </c>
      <c r="C81" s="424">
        <v>20</v>
      </c>
      <c r="D81" s="424">
        <v>20</v>
      </c>
      <c r="E81" s="424">
        <v>20</v>
      </c>
      <c r="F81" s="106" t="s">
        <v>69</v>
      </c>
      <c r="G81" s="236">
        <v>417</v>
      </c>
      <c r="H81" s="114">
        <v>10</v>
      </c>
      <c r="I81" s="114">
        <v>10</v>
      </c>
      <c r="J81" s="114">
        <v>10</v>
      </c>
      <c r="K81" s="114">
        <v>10</v>
      </c>
      <c r="L81" s="114">
        <v>10</v>
      </c>
      <c r="M81" s="114">
        <v>10</v>
      </c>
      <c r="N81" s="236">
        <f t="shared" si="33"/>
        <v>4.17</v>
      </c>
      <c r="O81" s="253">
        <f t="shared" si="35"/>
        <v>4.17</v>
      </c>
      <c r="P81" s="115">
        <f t="shared" si="36"/>
        <v>4.17</v>
      </c>
      <c r="Q81" s="422">
        <f>SUM(N81:N84)</f>
        <v>24.036000000000001</v>
      </c>
      <c r="R81" s="422">
        <f t="shared" ref="R81:S81" si="37">SUM(O81:O84)</f>
        <v>24.036000000000001</v>
      </c>
      <c r="S81" s="422">
        <f t="shared" si="37"/>
        <v>24.036000000000001</v>
      </c>
      <c r="T81" s="423">
        <f>Q81*1.5</f>
        <v>36.054000000000002</v>
      </c>
      <c r="U81" s="423">
        <f>R81*1.5</f>
        <v>36.054000000000002</v>
      </c>
      <c r="V81" s="421">
        <f>S81*1.5</f>
        <v>36.054000000000002</v>
      </c>
      <c r="W81" s="3"/>
      <c r="X81" s="3"/>
      <c r="Y81" s="3"/>
    </row>
    <row r="82" spans="1:25" ht="14.25" customHeight="1" thickBot="1" x14ac:dyDescent="0.3">
      <c r="A82" s="3"/>
      <c r="B82" s="428"/>
      <c r="C82" s="424"/>
      <c r="D82" s="424"/>
      <c r="E82" s="424"/>
      <c r="F82" s="106" t="s">
        <v>73</v>
      </c>
      <c r="G82" s="236">
        <v>222</v>
      </c>
      <c r="H82" s="114">
        <v>3</v>
      </c>
      <c r="I82" s="114">
        <v>3</v>
      </c>
      <c r="J82" s="114">
        <v>3</v>
      </c>
      <c r="K82" s="114">
        <v>3</v>
      </c>
      <c r="L82" s="114">
        <v>3</v>
      </c>
      <c r="M82" s="114">
        <v>3</v>
      </c>
      <c r="N82" s="236">
        <f t="shared" si="33"/>
        <v>0.66600000000000004</v>
      </c>
      <c r="O82" s="253">
        <f t="shared" si="35"/>
        <v>0.66600000000000004</v>
      </c>
      <c r="P82" s="115">
        <f t="shared" si="36"/>
        <v>0.66600000000000004</v>
      </c>
      <c r="Q82" s="422"/>
      <c r="R82" s="422"/>
      <c r="S82" s="422"/>
      <c r="T82" s="423"/>
      <c r="U82" s="423"/>
      <c r="V82" s="421"/>
      <c r="W82" s="3"/>
      <c r="X82" s="3"/>
      <c r="Y82" s="3"/>
    </row>
    <row r="83" spans="1:25" ht="16.5" thickBot="1" x14ac:dyDescent="0.3">
      <c r="A83" s="3"/>
      <c r="B83" s="428"/>
      <c r="C83" s="424"/>
      <c r="D83" s="424"/>
      <c r="E83" s="424"/>
      <c r="F83" s="106" t="s">
        <v>14</v>
      </c>
      <c r="G83" s="236">
        <v>4400</v>
      </c>
      <c r="H83" s="114">
        <v>3</v>
      </c>
      <c r="I83" s="114">
        <v>3</v>
      </c>
      <c r="J83" s="114">
        <v>3</v>
      </c>
      <c r="K83" s="114">
        <v>3</v>
      </c>
      <c r="L83" s="114">
        <v>3</v>
      </c>
      <c r="M83" s="114">
        <v>3</v>
      </c>
      <c r="N83" s="236">
        <f t="shared" si="33"/>
        <v>13.2</v>
      </c>
      <c r="O83" s="253">
        <f t="shared" si="35"/>
        <v>13.2</v>
      </c>
      <c r="P83" s="115">
        <f t="shared" si="36"/>
        <v>13.2</v>
      </c>
      <c r="Q83" s="422"/>
      <c r="R83" s="422"/>
      <c r="S83" s="422"/>
      <c r="T83" s="423"/>
      <c r="U83" s="423"/>
      <c r="V83" s="421"/>
      <c r="W83" s="3"/>
      <c r="X83" s="3"/>
      <c r="Y83" s="3"/>
    </row>
    <row r="84" spans="1:25" ht="15.75" customHeight="1" thickBot="1" x14ac:dyDescent="0.3">
      <c r="A84" s="3"/>
      <c r="B84" s="428"/>
      <c r="C84" s="424"/>
      <c r="D84" s="424"/>
      <c r="E84" s="424"/>
      <c r="F84" s="106" t="s">
        <v>76</v>
      </c>
      <c r="G84" s="236">
        <v>2000</v>
      </c>
      <c r="H84" s="114">
        <v>3</v>
      </c>
      <c r="I84" s="114">
        <v>3</v>
      </c>
      <c r="J84" s="114">
        <v>3</v>
      </c>
      <c r="K84" s="114">
        <v>3</v>
      </c>
      <c r="L84" s="114">
        <v>3</v>
      </c>
      <c r="M84" s="114">
        <v>3</v>
      </c>
      <c r="N84" s="236">
        <f t="shared" si="33"/>
        <v>6</v>
      </c>
      <c r="O84" s="253">
        <f t="shared" si="35"/>
        <v>6</v>
      </c>
      <c r="P84" s="115">
        <f t="shared" si="36"/>
        <v>6</v>
      </c>
      <c r="Q84" s="422"/>
      <c r="R84" s="422"/>
      <c r="S84" s="422"/>
      <c r="T84" s="423"/>
      <c r="U84" s="423"/>
      <c r="V84" s="421"/>
      <c r="W84" s="3"/>
      <c r="X84" s="3"/>
      <c r="Y84" s="3"/>
    </row>
    <row r="85" spans="1:25" ht="16.5" thickBot="1" x14ac:dyDescent="0.3">
      <c r="A85" s="3"/>
      <c r="B85" s="428" t="s">
        <v>71</v>
      </c>
      <c r="C85" s="424">
        <v>130</v>
      </c>
      <c r="D85" s="424">
        <v>150</v>
      </c>
      <c r="E85" s="424">
        <v>180</v>
      </c>
      <c r="F85" s="106" t="s">
        <v>70</v>
      </c>
      <c r="G85" s="236">
        <v>276</v>
      </c>
      <c r="H85" s="114">
        <v>140</v>
      </c>
      <c r="I85" s="114">
        <v>144</v>
      </c>
      <c r="J85" s="114">
        <v>150</v>
      </c>
      <c r="K85" s="114">
        <v>93</v>
      </c>
      <c r="L85" s="120">
        <v>108</v>
      </c>
      <c r="M85" s="120">
        <v>111</v>
      </c>
      <c r="N85" s="236">
        <f t="shared" si="33"/>
        <v>38.64</v>
      </c>
      <c r="O85" s="253">
        <f t="shared" si="35"/>
        <v>39.744</v>
      </c>
      <c r="P85" s="115">
        <f t="shared" si="36"/>
        <v>41.4</v>
      </c>
      <c r="Q85" s="422">
        <f>SUM(N85:N89)</f>
        <v>102.58100000000002</v>
      </c>
      <c r="R85" s="422">
        <f t="shared" ref="R85:S85" si="38">SUM(O85:O89)</f>
        <v>97.64</v>
      </c>
      <c r="S85" s="422">
        <f t="shared" si="38"/>
        <v>106.759</v>
      </c>
      <c r="T85" s="423">
        <f>Q85*1.5</f>
        <v>153.87150000000003</v>
      </c>
      <c r="U85" s="423">
        <f>R85*1.5</f>
        <v>146.46</v>
      </c>
      <c r="V85" s="421">
        <f>S85*1.5</f>
        <v>160.13849999999999</v>
      </c>
      <c r="W85" s="3"/>
      <c r="X85" s="3"/>
      <c r="Y85" s="3"/>
    </row>
    <row r="86" spans="1:25" ht="16.5" thickBot="1" x14ac:dyDescent="0.3">
      <c r="A86" s="3"/>
      <c r="B86" s="428"/>
      <c r="C86" s="424"/>
      <c r="D86" s="424"/>
      <c r="E86" s="424"/>
      <c r="F86" s="106" t="s">
        <v>34</v>
      </c>
      <c r="G86" s="236">
        <v>219</v>
      </c>
      <c r="H86" s="114">
        <v>55</v>
      </c>
      <c r="I86" s="114">
        <v>75</v>
      </c>
      <c r="J86" s="114">
        <v>90</v>
      </c>
      <c r="K86" s="114">
        <v>48</v>
      </c>
      <c r="L86" s="120">
        <v>57</v>
      </c>
      <c r="M86" s="120">
        <v>63</v>
      </c>
      <c r="N86" s="236">
        <f t="shared" si="33"/>
        <v>12.045</v>
      </c>
      <c r="O86" s="253">
        <f t="shared" si="35"/>
        <v>16.425000000000001</v>
      </c>
      <c r="P86" s="115">
        <f t="shared" si="36"/>
        <v>19.71</v>
      </c>
      <c r="Q86" s="422"/>
      <c r="R86" s="422"/>
      <c r="S86" s="422"/>
      <c r="T86" s="423"/>
      <c r="U86" s="423"/>
      <c r="V86" s="421"/>
      <c r="W86" s="3"/>
      <c r="X86" s="3"/>
      <c r="Y86" s="3"/>
    </row>
    <row r="87" spans="1:25" ht="15.75" thickBot="1" x14ac:dyDescent="0.3">
      <c r="A87" s="3"/>
      <c r="B87" s="428"/>
      <c r="C87" s="424"/>
      <c r="D87" s="424"/>
      <c r="E87" s="424"/>
      <c r="F87" s="105" t="s">
        <v>69</v>
      </c>
      <c r="G87" s="236">
        <v>417</v>
      </c>
      <c r="H87" s="113">
        <v>40</v>
      </c>
      <c r="I87" s="113">
        <v>15</v>
      </c>
      <c r="J87" s="113">
        <v>25</v>
      </c>
      <c r="K87" s="113">
        <v>40</v>
      </c>
      <c r="L87" s="120">
        <v>15</v>
      </c>
      <c r="M87" s="120">
        <v>25</v>
      </c>
      <c r="N87" s="236">
        <f t="shared" si="33"/>
        <v>16.68</v>
      </c>
      <c r="O87" s="253">
        <f t="shared" si="35"/>
        <v>6.2549999999999999</v>
      </c>
      <c r="P87" s="115">
        <f t="shared" si="36"/>
        <v>10.425000000000001</v>
      </c>
      <c r="Q87" s="422"/>
      <c r="R87" s="422"/>
      <c r="S87" s="422"/>
      <c r="T87" s="423"/>
      <c r="U87" s="423"/>
      <c r="V87" s="421"/>
      <c r="W87" s="3"/>
      <c r="X87" s="3"/>
      <c r="Y87" s="3"/>
    </row>
    <row r="88" spans="1:25" ht="15.75" thickBot="1" x14ac:dyDescent="0.3">
      <c r="A88" s="3"/>
      <c r="B88" s="428"/>
      <c r="C88" s="424"/>
      <c r="D88" s="424"/>
      <c r="E88" s="424"/>
      <c r="F88" s="105" t="s">
        <v>14</v>
      </c>
      <c r="G88" s="236">
        <v>4400</v>
      </c>
      <c r="H88" s="113">
        <v>8</v>
      </c>
      <c r="I88" s="113">
        <v>8</v>
      </c>
      <c r="J88" s="113">
        <v>8</v>
      </c>
      <c r="K88" s="113">
        <v>8</v>
      </c>
      <c r="L88" s="120">
        <v>8</v>
      </c>
      <c r="M88" s="120">
        <v>8</v>
      </c>
      <c r="N88" s="236">
        <f t="shared" si="33"/>
        <v>35.200000000000003</v>
      </c>
      <c r="O88" s="253">
        <f t="shared" si="35"/>
        <v>35.200000000000003</v>
      </c>
      <c r="P88" s="115">
        <f t="shared" si="36"/>
        <v>35.200000000000003</v>
      </c>
      <c r="Q88" s="422"/>
      <c r="R88" s="422"/>
      <c r="S88" s="422"/>
      <c r="T88" s="423"/>
      <c r="U88" s="423"/>
      <c r="V88" s="421"/>
      <c r="W88" s="3"/>
      <c r="X88" s="3"/>
      <c r="Y88" s="3"/>
    </row>
    <row r="89" spans="1:25" ht="16.5" thickBot="1" x14ac:dyDescent="0.3">
      <c r="A89" s="3"/>
      <c r="B89" s="428"/>
      <c r="C89" s="424"/>
      <c r="D89" s="424"/>
      <c r="E89" s="424"/>
      <c r="F89" s="106" t="s">
        <v>27</v>
      </c>
      <c r="G89" s="236">
        <v>80</v>
      </c>
      <c r="H89" s="116">
        <v>0.2</v>
      </c>
      <c r="I89" s="116">
        <v>0.2</v>
      </c>
      <c r="J89" s="116">
        <v>0.3</v>
      </c>
      <c r="K89" s="116">
        <v>0.2</v>
      </c>
      <c r="L89" s="153">
        <v>0.3</v>
      </c>
      <c r="M89" s="153">
        <v>0.3</v>
      </c>
      <c r="N89" s="236">
        <f t="shared" si="33"/>
        <v>1.6E-2</v>
      </c>
      <c r="O89" s="253">
        <f t="shared" si="35"/>
        <v>1.6E-2</v>
      </c>
      <c r="P89" s="115">
        <f t="shared" si="36"/>
        <v>2.4E-2</v>
      </c>
      <c r="Q89" s="422"/>
      <c r="R89" s="422"/>
      <c r="S89" s="422"/>
      <c r="T89" s="423"/>
      <c r="U89" s="423"/>
      <c r="V89" s="421"/>
      <c r="W89" s="3"/>
      <c r="X89" s="3"/>
      <c r="Y89" s="3"/>
    </row>
    <row r="90" spans="1:25" ht="15.75" customHeight="1" x14ac:dyDescent="0.25">
      <c r="A90" s="3"/>
      <c r="B90" s="154" t="s">
        <v>124</v>
      </c>
      <c r="C90" s="244">
        <v>20</v>
      </c>
      <c r="D90" s="244">
        <v>25</v>
      </c>
      <c r="E90" s="244">
        <v>30</v>
      </c>
      <c r="F90" s="155" t="s">
        <v>123</v>
      </c>
      <c r="G90" s="236">
        <v>1000</v>
      </c>
      <c r="H90" s="116">
        <v>22</v>
      </c>
      <c r="I90" s="116">
        <v>27</v>
      </c>
      <c r="J90" s="116">
        <v>32</v>
      </c>
      <c r="K90" s="116">
        <v>20</v>
      </c>
      <c r="L90" s="156">
        <v>25</v>
      </c>
      <c r="M90" s="156">
        <v>30</v>
      </c>
      <c r="N90" s="236">
        <f t="shared" si="33"/>
        <v>22</v>
      </c>
      <c r="O90" s="253">
        <f t="shared" si="35"/>
        <v>27</v>
      </c>
      <c r="P90" s="115">
        <f t="shared" si="36"/>
        <v>32</v>
      </c>
      <c r="Q90" s="236">
        <f>N90</f>
        <v>22</v>
      </c>
      <c r="R90" s="236">
        <f t="shared" ref="R90:S90" si="39">O90</f>
        <v>27</v>
      </c>
      <c r="S90" s="236">
        <f t="shared" si="39"/>
        <v>32</v>
      </c>
      <c r="T90" s="242">
        <f t="shared" ref="T90:V91" si="40">Q90*1.5</f>
        <v>33</v>
      </c>
      <c r="U90" s="242">
        <f t="shared" si="40"/>
        <v>40.5</v>
      </c>
      <c r="V90" s="242">
        <f t="shared" si="40"/>
        <v>48</v>
      </c>
      <c r="W90" s="3"/>
      <c r="X90" s="3"/>
      <c r="Y90" s="3"/>
    </row>
    <row r="91" spans="1:25" ht="15.75" customHeight="1" x14ac:dyDescent="0.25">
      <c r="A91" s="3"/>
      <c r="B91" s="428" t="s">
        <v>35</v>
      </c>
      <c r="C91" s="424">
        <v>200</v>
      </c>
      <c r="D91" s="424">
        <v>200</v>
      </c>
      <c r="E91" s="424">
        <v>200</v>
      </c>
      <c r="F91" s="105" t="s">
        <v>36</v>
      </c>
      <c r="G91" s="236">
        <v>751</v>
      </c>
      <c r="H91" s="235">
        <v>143</v>
      </c>
      <c r="I91" s="235">
        <v>143</v>
      </c>
      <c r="J91" s="235">
        <v>143</v>
      </c>
      <c r="K91" s="235">
        <v>100</v>
      </c>
      <c r="L91" s="235">
        <v>100</v>
      </c>
      <c r="M91" s="235">
        <v>100</v>
      </c>
      <c r="N91" s="236">
        <f>H91*G91/1000</f>
        <v>107.393</v>
      </c>
      <c r="O91" s="236">
        <f>I91*G91/1000</f>
        <v>107.393</v>
      </c>
      <c r="P91" s="123">
        <f>J91*G91/1000</f>
        <v>107.393</v>
      </c>
      <c r="Q91" s="416">
        <f>SUM(N91:N92)</f>
        <v>108.66800000000001</v>
      </c>
      <c r="R91" s="416">
        <f t="shared" ref="R91:S91" si="41">SUM(O91:O92)</f>
        <v>108.66800000000001</v>
      </c>
      <c r="S91" s="416">
        <f t="shared" si="41"/>
        <v>108.66800000000001</v>
      </c>
      <c r="T91" s="413">
        <f t="shared" si="40"/>
        <v>163.00200000000001</v>
      </c>
      <c r="U91" s="413">
        <f t="shared" si="40"/>
        <v>163.00200000000001</v>
      </c>
      <c r="V91" s="413">
        <f t="shared" si="40"/>
        <v>163.00200000000001</v>
      </c>
      <c r="W91" s="3"/>
      <c r="X91" s="3"/>
      <c r="Y91" s="3"/>
    </row>
    <row r="92" spans="1:25" ht="15.75" customHeight="1" thickBot="1" x14ac:dyDescent="0.3">
      <c r="A92" s="3"/>
      <c r="B92" s="428"/>
      <c r="C92" s="424"/>
      <c r="D92" s="424"/>
      <c r="E92" s="424"/>
      <c r="F92" s="148" t="s">
        <v>37</v>
      </c>
      <c r="G92" s="236">
        <v>425</v>
      </c>
      <c r="H92" s="113">
        <v>3</v>
      </c>
      <c r="I92" s="113">
        <v>3</v>
      </c>
      <c r="J92" s="113">
        <v>3</v>
      </c>
      <c r="K92" s="113">
        <v>3</v>
      </c>
      <c r="L92" s="113">
        <v>3</v>
      </c>
      <c r="M92" s="113">
        <v>3</v>
      </c>
      <c r="N92" s="236">
        <f>H92*G92/1000</f>
        <v>1.2749999999999999</v>
      </c>
      <c r="O92" s="236">
        <f>I92*G92/1000</f>
        <v>1.2749999999999999</v>
      </c>
      <c r="P92" s="123">
        <f>J92*G92/1000</f>
        <v>1.2749999999999999</v>
      </c>
      <c r="Q92" s="418"/>
      <c r="R92" s="418"/>
      <c r="S92" s="418"/>
      <c r="T92" s="415"/>
      <c r="U92" s="415"/>
      <c r="V92" s="415"/>
      <c r="W92" s="3"/>
      <c r="X92" s="3"/>
      <c r="Y92" s="3"/>
    </row>
    <row r="93" spans="1:25" ht="33" customHeight="1" thickBot="1" x14ac:dyDescent="0.3">
      <c r="A93" s="3"/>
      <c r="B93" s="124" t="s">
        <v>109</v>
      </c>
      <c r="C93" s="125">
        <v>30</v>
      </c>
      <c r="D93" s="125">
        <v>50</v>
      </c>
      <c r="E93" s="125">
        <v>50</v>
      </c>
      <c r="F93" s="126" t="s">
        <v>109</v>
      </c>
      <c r="G93" s="235">
        <v>550</v>
      </c>
      <c r="H93" s="113">
        <v>30</v>
      </c>
      <c r="I93" s="113">
        <v>50</v>
      </c>
      <c r="J93" s="113">
        <v>50</v>
      </c>
      <c r="K93" s="113">
        <v>30</v>
      </c>
      <c r="L93" s="113">
        <v>50</v>
      </c>
      <c r="M93" s="113">
        <v>50</v>
      </c>
      <c r="N93" s="236">
        <f t="shared" si="33"/>
        <v>16.5</v>
      </c>
      <c r="O93" s="253">
        <f t="shared" si="35"/>
        <v>27.5</v>
      </c>
      <c r="P93" s="115">
        <f t="shared" si="36"/>
        <v>27.5</v>
      </c>
      <c r="Q93" s="236">
        <f>SUM(N93)</f>
        <v>16.5</v>
      </c>
      <c r="R93" s="236">
        <f t="shared" ref="R93:S93" si="42">SUM(O93)</f>
        <v>27.5</v>
      </c>
      <c r="S93" s="236">
        <f t="shared" si="42"/>
        <v>27.5</v>
      </c>
      <c r="T93" s="242">
        <f>Q93*1.5</f>
        <v>24.75</v>
      </c>
      <c r="U93" s="242">
        <f>R93*1.5</f>
        <v>41.25</v>
      </c>
      <c r="V93" s="243">
        <f>S93*1.5</f>
        <v>41.25</v>
      </c>
      <c r="W93" s="3"/>
      <c r="X93" s="3"/>
      <c r="Y93" s="3"/>
    </row>
    <row r="94" spans="1:25" ht="15.75" thickBot="1" x14ac:dyDescent="0.3">
      <c r="A94" s="3"/>
      <c r="B94" s="433"/>
      <c r="C94" s="434"/>
      <c r="D94" s="434"/>
      <c r="E94" s="434"/>
      <c r="F94" s="434"/>
      <c r="G94" s="434"/>
      <c r="H94" s="434"/>
      <c r="I94" s="434"/>
      <c r="J94" s="434"/>
      <c r="K94" s="434"/>
      <c r="L94" s="434"/>
      <c r="M94" s="434"/>
      <c r="N94" s="434"/>
      <c r="O94" s="434"/>
      <c r="P94" s="435"/>
      <c r="Q94" s="157">
        <f t="shared" ref="Q94:V94" si="43">SUM(Q75:Q93)</f>
        <v>516.14300000000003</v>
      </c>
      <c r="R94" s="260">
        <f t="shared" si="43"/>
        <v>582.4</v>
      </c>
      <c r="S94" s="260">
        <f t="shared" si="43"/>
        <v>619.67100000000005</v>
      </c>
      <c r="T94" s="260">
        <f t="shared" si="43"/>
        <v>774.21450000000004</v>
      </c>
      <c r="U94" s="260">
        <f t="shared" si="43"/>
        <v>873.59999999999991</v>
      </c>
      <c r="V94" s="261">
        <f t="shared" si="43"/>
        <v>929.50649999999996</v>
      </c>
      <c r="W94" s="3"/>
      <c r="X94" s="3"/>
      <c r="Y94" s="3"/>
    </row>
    <row r="95" spans="1:25" ht="15.75" thickBot="1" x14ac:dyDescent="0.3">
      <c r="A95" s="3"/>
      <c r="B95" s="470" t="s">
        <v>44</v>
      </c>
      <c r="C95" s="437"/>
      <c r="D95" s="437"/>
      <c r="E95" s="437"/>
      <c r="F95" s="437"/>
      <c r="G95" s="437"/>
      <c r="H95" s="437"/>
      <c r="I95" s="437"/>
      <c r="J95" s="437"/>
      <c r="K95" s="437"/>
      <c r="L95" s="437"/>
      <c r="M95" s="437"/>
      <c r="N95" s="437"/>
      <c r="O95" s="437"/>
      <c r="P95" s="471"/>
      <c r="Q95" s="109"/>
      <c r="R95" s="109"/>
      <c r="S95" s="109"/>
      <c r="T95" s="3"/>
      <c r="U95" s="3"/>
      <c r="V95" s="3"/>
      <c r="W95" s="3"/>
      <c r="X95" s="3"/>
      <c r="Y95" s="3"/>
    </row>
    <row r="96" spans="1:25" ht="15" customHeight="1" x14ac:dyDescent="0.25">
      <c r="A96" s="3"/>
      <c r="B96" s="429" t="s">
        <v>141</v>
      </c>
      <c r="C96" s="391" t="s">
        <v>45</v>
      </c>
      <c r="D96" s="391" t="s">
        <v>46</v>
      </c>
      <c r="E96" s="391" t="s">
        <v>47</v>
      </c>
      <c r="F96" s="104" t="s">
        <v>52</v>
      </c>
      <c r="G96" s="253">
        <v>1800</v>
      </c>
      <c r="H96" s="131">
        <v>75</v>
      </c>
      <c r="I96" s="131">
        <v>80</v>
      </c>
      <c r="J96" s="131">
        <v>80</v>
      </c>
      <c r="K96" s="131">
        <v>71</v>
      </c>
      <c r="L96" s="131">
        <v>76</v>
      </c>
      <c r="M96" s="131">
        <v>76</v>
      </c>
      <c r="N96" s="253">
        <f t="shared" ref="N96:N103" si="44">H96*G96/1000</f>
        <v>135</v>
      </c>
      <c r="O96" s="253">
        <f t="shared" ref="O96:O103" si="45">I96*G96/1000</f>
        <v>144</v>
      </c>
      <c r="P96" s="115">
        <f t="shared" ref="P96:P104" si="46">J96*G96/1000</f>
        <v>144</v>
      </c>
      <c r="Q96" s="445">
        <f>SUM(N96:N104)</f>
        <v>188.04899999999995</v>
      </c>
      <c r="R96" s="445">
        <f>SUM(O96:O104)</f>
        <v>201.19604000000001</v>
      </c>
      <c r="S96" s="445">
        <f>SUM(P96:P104)</f>
        <v>205.196</v>
      </c>
      <c r="T96" s="446">
        <f>Q96*1.5</f>
        <v>282.07349999999991</v>
      </c>
      <c r="U96" s="446">
        <f>R96*1.5</f>
        <v>301.79406</v>
      </c>
      <c r="V96" s="410">
        <f>S96*1.5</f>
        <v>307.79399999999998</v>
      </c>
      <c r="W96" s="3"/>
      <c r="X96" s="3"/>
      <c r="Y96" s="3"/>
    </row>
    <row r="97" spans="1:25" ht="15" customHeight="1" x14ac:dyDescent="0.25">
      <c r="A97" s="3"/>
      <c r="B97" s="429"/>
      <c r="C97" s="392"/>
      <c r="D97" s="392"/>
      <c r="E97" s="392"/>
      <c r="F97" s="105" t="s">
        <v>11</v>
      </c>
      <c r="G97" s="125">
        <v>204</v>
      </c>
      <c r="H97" s="113">
        <v>20</v>
      </c>
      <c r="I97" s="113">
        <v>23</v>
      </c>
      <c r="J97" s="113">
        <v>23</v>
      </c>
      <c r="K97" s="113">
        <v>17</v>
      </c>
      <c r="L97" s="113">
        <v>20</v>
      </c>
      <c r="M97" s="113">
        <v>20</v>
      </c>
      <c r="N97" s="236">
        <f t="shared" si="44"/>
        <v>4.08</v>
      </c>
      <c r="O97" s="236">
        <f t="shared" si="45"/>
        <v>4.6920000000000002</v>
      </c>
      <c r="P97" s="123">
        <f t="shared" si="46"/>
        <v>4.6920000000000002</v>
      </c>
      <c r="Q97" s="417"/>
      <c r="R97" s="417"/>
      <c r="S97" s="417"/>
      <c r="T97" s="414"/>
      <c r="U97" s="414"/>
      <c r="V97" s="411"/>
      <c r="W97" s="3"/>
      <c r="X97" s="3"/>
      <c r="Y97" s="3"/>
    </row>
    <row r="98" spans="1:25" ht="15" customHeight="1" x14ac:dyDescent="0.25">
      <c r="A98" s="3"/>
      <c r="B98" s="429"/>
      <c r="C98" s="392"/>
      <c r="D98" s="392"/>
      <c r="E98" s="392"/>
      <c r="F98" s="105" t="s">
        <v>10</v>
      </c>
      <c r="G98" s="125">
        <v>219</v>
      </c>
      <c r="H98" s="113">
        <v>25</v>
      </c>
      <c r="I98" s="113">
        <v>25</v>
      </c>
      <c r="J98" s="113">
        <v>25</v>
      </c>
      <c r="K98" s="113">
        <v>20</v>
      </c>
      <c r="L98" s="113">
        <v>21</v>
      </c>
      <c r="M98" s="113">
        <v>21</v>
      </c>
      <c r="N98" s="236">
        <f t="shared" si="44"/>
        <v>5.4749999999999996</v>
      </c>
      <c r="O98" s="236">
        <f t="shared" si="45"/>
        <v>5.4749999999999996</v>
      </c>
      <c r="P98" s="123">
        <f t="shared" si="46"/>
        <v>5.4749999999999996</v>
      </c>
      <c r="Q98" s="417"/>
      <c r="R98" s="417"/>
      <c r="S98" s="417"/>
      <c r="T98" s="414"/>
      <c r="U98" s="414"/>
      <c r="V98" s="411"/>
      <c r="W98" s="3"/>
      <c r="X98" s="3"/>
      <c r="Y98" s="3"/>
    </row>
    <row r="99" spans="1:25" ht="15" customHeight="1" x14ac:dyDescent="0.25">
      <c r="A99" s="3"/>
      <c r="B99" s="429"/>
      <c r="C99" s="392"/>
      <c r="D99" s="392"/>
      <c r="E99" s="392"/>
      <c r="F99" s="105" t="s">
        <v>70</v>
      </c>
      <c r="G99" s="125">
        <v>276</v>
      </c>
      <c r="H99" s="113">
        <v>80</v>
      </c>
      <c r="I99" s="113">
        <v>90</v>
      </c>
      <c r="J99" s="113">
        <v>90</v>
      </c>
      <c r="K99" s="113">
        <v>60</v>
      </c>
      <c r="L99" s="113">
        <v>67</v>
      </c>
      <c r="M99" s="113">
        <v>67</v>
      </c>
      <c r="N99" s="236">
        <f t="shared" si="44"/>
        <v>22.08</v>
      </c>
      <c r="O99" s="236">
        <f t="shared" si="45"/>
        <v>24.84</v>
      </c>
      <c r="P99" s="123">
        <f t="shared" si="46"/>
        <v>24.84</v>
      </c>
      <c r="Q99" s="417"/>
      <c r="R99" s="417"/>
      <c r="S99" s="417"/>
      <c r="T99" s="414"/>
      <c r="U99" s="414"/>
      <c r="V99" s="411"/>
      <c r="W99" s="3"/>
      <c r="X99" s="3"/>
      <c r="Y99" s="3"/>
    </row>
    <row r="100" spans="1:25" ht="15" customHeight="1" x14ac:dyDescent="0.25">
      <c r="A100" s="3"/>
      <c r="B100" s="429"/>
      <c r="C100" s="392"/>
      <c r="D100" s="392"/>
      <c r="E100" s="392"/>
      <c r="F100" s="105" t="s">
        <v>81</v>
      </c>
      <c r="G100" s="125">
        <v>1820</v>
      </c>
      <c r="H100" s="113">
        <v>10</v>
      </c>
      <c r="I100" s="114">
        <v>10</v>
      </c>
      <c r="J100" s="114">
        <v>10</v>
      </c>
      <c r="K100" s="113">
        <v>7</v>
      </c>
      <c r="L100" s="114">
        <v>7</v>
      </c>
      <c r="M100" s="158">
        <v>7</v>
      </c>
      <c r="N100" s="236">
        <f t="shared" si="44"/>
        <v>18.2</v>
      </c>
      <c r="O100" s="236">
        <f t="shared" si="45"/>
        <v>18.2</v>
      </c>
      <c r="P100" s="123">
        <f t="shared" si="46"/>
        <v>18.2</v>
      </c>
      <c r="Q100" s="417"/>
      <c r="R100" s="417"/>
      <c r="S100" s="417"/>
      <c r="T100" s="414"/>
      <c r="U100" s="414"/>
      <c r="V100" s="411"/>
      <c r="W100" s="3"/>
      <c r="X100" s="3"/>
      <c r="Y100" s="3"/>
    </row>
    <row r="101" spans="1:25" ht="15" customHeight="1" x14ac:dyDescent="0.25">
      <c r="A101" s="3"/>
      <c r="B101" s="429"/>
      <c r="C101" s="392"/>
      <c r="D101" s="392"/>
      <c r="E101" s="392"/>
      <c r="F101" s="105" t="s">
        <v>12</v>
      </c>
      <c r="G101" s="125">
        <v>791</v>
      </c>
      <c r="H101" s="113">
        <v>4</v>
      </c>
      <c r="I101" s="113">
        <v>5</v>
      </c>
      <c r="J101" s="113">
        <v>5</v>
      </c>
      <c r="K101" s="113">
        <v>4</v>
      </c>
      <c r="L101" s="113">
        <v>5</v>
      </c>
      <c r="M101" s="113">
        <v>5</v>
      </c>
      <c r="N101" s="236">
        <f t="shared" si="44"/>
        <v>3.1640000000000001</v>
      </c>
      <c r="O101" s="236">
        <f t="shared" si="45"/>
        <v>3.9550000000000001</v>
      </c>
      <c r="P101" s="123">
        <f t="shared" si="46"/>
        <v>3.9550000000000001</v>
      </c>
      <c r="Q101" s="417"/>
      <c r="R101" s="417"/>
      <c r="S101" s="417"/>
      <c r="T101" s="414"/>
      <c r="U101" s="414"/>
      <c r="V101" s="411"/>
      <c r="W101" s="3"/>
      <c r="X101" s="3"/>
      <c r="Y101" s="3"/>
    </row>
    <row r="102" spans="1:25" ht="15" customHeight="1" x14ac:dyDescent="0.25">
      <c r="A102" s="3"/>
      <c r="B102" s="429"/>
      <c r="C102" s="392"/>
      <c r="D102" s="392"/>
      <c r="E102" s="392"/>
      <c r="F102" s="106" t="s">
        <v>27</v>
      </c>
      <c r="G102" s="125">
        <v>80</v>
      </c>
      <c r="H102" s="116">
        <v>0.2</v>
      </c>
      <c r="I102" s="116">
        <v>0.2</v>
      </c>
      <c r="J102" s="116">
        <v>0.2</v>
      </c>
      <c r="K102" s="116">
        <v>0.2</v>
      </c>
      <c r="L102" s="116">
        <v>0.2</v>
      </c>
      <c r="M102" s="116">
        <v>0.2</v>
      </c>
      <c r="N102" s="236">
        <f t="shared" si="44"/>
        <v>1.6E-2</v>
      </c>
      <c r="O102" s="236">
        <f t="shared" si="45"/>
        <v>1.6E-2</v>
      </c>
      <c r="P102" s="123">
        <f t="shared" si="46"/>
        <v>1.6E-2</v>
      </c>
      <c r="Q102" s="417"/>
      <c r="R102" s="417"/>
      <c r="S102" s="417"/>
      <c r="T102" s="414"/>
      <c r="U102" s="414"/>
      <c r="V102" s="411"/>
      <c r="W102" s="3"/>
      <c r="X102" s="3"/>
      <c r="Y102" s="3"/>
    </row>
    <row r="103" spans="1:25" ht="15" customHeight="1" x14ac:dyDescent="0.25">
      <c r="A103" s="3"/>
      <c r="B103" s="429"/>
      <c r="C103" s="392"/>
      <c r="D103" s="392"/>
      <c r="E103" s="392"/>
      <c r="F103" s="105" t="s">
        <v>84</v>
      </c>
      <c r="G103" s="125">
        <v>1800</v>
      </c>
      <c r="H103" s="116">
        <v>0.01</v>
      </c>
      <c r="I103" s="116">
        <v>0.01</v>
      </c>
      <c r="J103" s="116">
        <v>0.01</v>
      </c>
      <c r="K103" s="116">
        <v>0.01</v>
      </c>
      <c r="L103" s="116">
        <v>0.01</v>
      </c>
      <c r="M103" s="116">
        <v>0.01</v>
      </c>
      <c r="N103" s="236">
        <f t="shared" si="44"/>
        <v>1.7999999999999999E-2</v>
      </c>
      <c r="O103" s="236">
        <f t="shared" si="45"/>
        <v>1.7999999999999999E-2</v>
      </c>
      <c r="P103" s="123">
        <f t="shared" si="46"/>
        <v>1.7999999999999999E-2</v>
      </c>
      <c r="Q103" s="417"/>
      <c r="R103" s="417"/>
      <c r="S103" s="417"/>
      <c r="T103" s="414"/>
      <c r="U103" s="414"/>
      <c r="V103" s="411"/>
      <c r="W103" s="3"/>
      <c r="X103" s="3"/>
      <c r="Y103" s="3"/>
    </row>
    <row r="104" spans="1:25" ht="15" customHeight="1" x14ac:dyDescent="0.25">
      <c r="A104" s="3"/>
      <c r="B104" s="429"/>
      <c r="C104" s="392"/>
      <c r="D104" s="392"/>
      <c r="E104" s="392"/>
      <c r="F104" s="105" t="s">
        <v>58</v>
      </c>
      <c r="G104" s="125">
        <v>800</v>
      </c>
      <c r="H104" s="125">
        <v>5</v>
      </c>
      <c r="I104" s="125">
        <v>5</v>
      </c>
      <c r="J104" s="125">
        <v>5</v>
      </c>
      <c r="K104" s="125">
        <v>3</v>
      </c>
      <c r="L104" s="125">
        <v>3</v>
      </c>
      <c r="M104" s="125">
        <v>3</v>
      </c>
      <c r="N104" s="236">
        <f>H102*G102/1000</f>
        <v>1.6E-2</v>
      </c>
      <c r="O104" s="236">
        <f>I102*H102/1000</f>
        <v>4.000000000000001E-5</v>
      </c>
      <c r="P104" s="123">
        <f t="shared" si="46"/>
        <v>4</v>
      </c>
      <c r="Q104" s="418"/>
      <c r="R104" s="418"/>
      <c r="S104" s="418"/>
      <c r="T104" s="415"/>
      <c r="U104" s="415"/>
      <c r="V104" s="412"/>
      <c r="W104" s="3"/>
      <c r="X104" s="3"/>
      <c r="Y104" s="3"/>
    </row>
    <row r="105" spans="1:25" ht="15" customHeight="1" x14ac:dyDescent="0.25">
      <c r="A105" s="3"/>
      <c r="B105" s="390" t="s">
        <v>53</v>
      </c>
      <c r="C105" s="451">
        <v>200</v>
      </c>
      <c r="D105" s="451">
        <v>200</v>
      </c>
      <c r="E105" s="451">
        <v>200</v>
      </c>
      <c r="F105" s="106" t="s">
        <v>54</v>
      </c>
      <c r="G105" s="236">
        <v>3700.96</v>
      </c>
      <c r="H105" s="113">
        <v>7</v>
      </c>
      <c r="I105" s="113">
        <v>7</v>
      </c>
      <c r="J105" s="113">
        <v>7</v>
      </c>
      <c r="K105" s="113">
        <v>7</v>
      </c>
      <c r="L105" s="159">
        <v>7</v>
      </c>
      <c r="M105" s="159">
        <v>7</v>
      </c>
      <c r="N105" s="236">
        <f t="shared" ref="N105:N107" si="47">H105*G105/1000</f>
        <v>25.90672</v>
      </c>
      <c r="O105" s="236">
        <f t="shared" ref="O105:O107" si="48">I105*G105/1000</f>
        <v>25.90672</v>
      </c>
      <c r="P105" s="123">
        <f t="shared" ref="P105:P106" si="49">H105*G105/1000</f>
        <v>25.90672</v>
      </c>
      <c r="Q105" s="416">
        <f>SUM(N105:N107)</f>
        <v>102.24172000000002</v>
      </c>
      <c r="R105" s="416">
        <f t="shared" ref="R105:S105" si="50">SUM(O105:O107)</f>
        <v>102.24172000000002</v>
      </c>
      <c r="S105" s="416">
        <f t="shared" si="50"/>
        <v>102.24172000000002</v>
      </c>
      <c r="T105" s="413">
        <f>Q105*1.5</f>
        <v>153.36258000000004</v>
      </c>
      <c r="U105" s="413">
        <f>R105*1.5</f>
        <v>153.36258000000004</v>
      </c>
      <c r="V105" s="462">
        <f>S105*1.5</f>
        <v>153.36258000000004</v>
      </c>
      <c r="W105" s="3"/>
      <c r="X105" s="3"/>
      <c r="Y105" s="3"/>
    </row>
    <row r="106" spans="1:25" ht="15" customHeight="1" x14ac:dyDescent="0.25">
      <c r="A106" s="3"/>
      <c r="B106" s="390"/>
      <c r="C106" s="451"/>
      <c r="D106" s="451"/>
      <c r="E106" s="451"/>
      <c r="F106" s="106" t="s">
        <v>55</v>
      </c>
      <c r="G106" s="236">
        <v>417</v>
      </c>
      <c r="H106" s="113">
        <v>180</v>
      </c>
      <c r="I106" s="113">
        <v>180</v>
      </c>
      <c r="J106" s="113">
        <v>180</v>
      </c>
      <c r="K106" s="113">
        <v>180</v>
      </c>
      <c r="L106" s="113">
        <v>180</v>
      </c>
      <c r="M106" s="113">
        <v>180</v>
      </c>
      <c r="N106" s="236">
        <f t="shared" si="47"/>
        <v>75.06</v>
      </c>
      <c r="O106" s="236">
        <f t="shared" si="48"/>
        <v>75.06</v>
      </c>
      <c r="P106" s="123">
        <f t="shared" si="49"/>
        <v>75.06</v>
      </c>
      <c r="Q106" s="417"/>
      <c r="R106" s="417"/>
      <c r="S106" s="417"/>
      <c r="T106" s="414"/>
      <c r="U106" s="414"/>
      <c r="V106" s="411"/>
      <c r="W106" s="3"/>
      <c r="X106" s="3"/>
      <c r="Y106" s="3"/>
    </row>
    <row r="107" spans="1:25" ht="15" customHeight="1" x14ac:dyDescent="0.25">
      <c r="A107" s="3"/>
      <c r="B107" s="426"/>
      <c r="C107" s="450"/>
      <c r="D107" s="450"/>
      <c r="E107" s="450"/>
      <c r="F107" s="106" t="s">
        <v>37</v>
      </c>
      <c r="G107" s="236">
        <v>425</v>
      </c>
      <c r="H107" s="113">
        <v>3</v>
      </c>
      <c r="I107" s="113">
        <v>3</v>
      </c>
      <c r="J107" s="113">
        <v>3</v>
      </c>
      <c r="K107" s="113">
        <v>3</v>
      </c>
      <c r="L107" s="113">
        <v>3</v>
      </c>
      <c r="M107" s="113">
        <v>3</v>
      </c>
      <c r="N107" s="236">
        <f t="shared" si="47"/>
        <v>1.2749999999999999</v>
      </c>
      <c r="O107" s="236">
        <f t="shared" si="48"/>
        <v>1.2749999999999999</v>
      </c>
      <c r="P107" s="123">
        <f>J107*G107/1000</f>
        <v>1.2749999999999999</v>
      </c>
      <c r="Q107" s="418"/>
      <c r="R107" s="418"/>
      <c r="S107" s="418"/>
      <c r="T107" s="415"/>
      <c r="U107" s="415"/>
      <c r="V107" s="412"/>
      <c r="W107" s="3"/>
      <c r="X107" s="3"/>
      <c r="Y107" s="3"/>
    </row>
    <row r="108" spans="1:25" ht="15.75" x14ac:dyDescent="0.25">
      <c r="A108" s="3"/>
      <c r="B108" s="121" t="s">
        <v>65</v>
      </c>
      <c r="C108" s="122">
        <v>120</v>
      </c>
      <c r="D108" s="122">
        <v>120</v>
      </c>
      <c r="E108" s="122">
        <v>120</v>
      </c>
      <c r="F108" s="106" t="s">
        <v>50</v>
      </c>
      <c r="G108" s="236">
        <v>751</v>
      </c>
      <c r="H108" s="113">
        <v>150</v>
      </c>
      <c r="I108" s="113">
        <v>150</v>
      </c>
      <c r="J108" s="113">
        <v>150</v>
      </c>
      <c r="K108" s="113">
        <v>120</v>
      </c>
      <c r="L108" s="113">
        <v>120</v>
      </c>
      <c r="M108" s="113">
        <v>120</v>
      </c>
      <c r="N108" s="236">
        <f t="shared" ref="N108:N109" si="51">H108*G108/1000</f>
        <v>112.65</v>
      </c>
      <c r="O108" s="236">
        <f t="shared" ref="O108:O109" si="52">I108*G108/1000</f>
        <v>112.65</v>
      </c>
      <c r="P108" s="123">
        <f t="shared" ref="P108:P109" si="53">J108*G108/1000</f>
        <v>112.65</v>
      </c>
      <c r="Q108" s="236">
        <f>SUM(N108)</f>
        <v>112.65</v>
      </c>
      <c r="R108" s="236">
        <f t="shared" ref="R108:S109" si="54">SUM(O108)</f>
        <v>112.65</v>
      </c>
      <c r="S108" s="236">
        <f t="shared" si="54"/>
        <v>112.65</v>
      </c>
      <c r="T108" s="242">
        <f t="shared" ref="T108:V109" si="55">Q108*1.5</f>
        <v>168.97500000000002</v>
      </c>
      <c r="U108" s="242">
        <f t="shared" si="55"/>
        <v>168.97500000000002</v>
      </c>
      <c r="V108" s="242">
        <f t="shared" si="55"/>
        <v>168.97500000000002</v>
      </c>
      <c r="W108" s="3"/>
      <c r="X108" s="3"/>
      <c r="Y108" s="3"/>
    </row>
    <row r="109" spans="1:25" ht="30" x14ac:dyDescent="0.25">
      <c r="A109" s="3"/>
      <c r="B109" s="124" t="s">
        <v>109</v>
      </c>
      <c r="C109" s="125">
        <v>30</v>
      </c>
      <c r="D109" s="125">
        <v>50</v>
      </c>
      <c r="E109" s="125">
        <v>50</v>
      </c>
      <c r="F109" s="126" t="s">
        <v>109</v>
      </c>
      <c r="G109" s="125">
        <v>550</v>
      </c>
      <c r="H109" s="114">
        <v>30</v>
      </c>
      <c r="I109" s="114">
        <v>50</v>
      </c>
      <c r="J109" s="114">
        <v>50</v>
      </c>
      <c r="K109" s="114">
        <v>30</v>
      </c>
      <c r="L109" s="114">
        <v>50</v>
      </c>
      <c r="M109" s="114">
        <v>50</v>
      </c>
      <c r="N109" s="236">
        <f t="shared" si="51"/>
        <v>16.5</v>
      </c>
      <c r="O109" s="236">
        <f t="shared" si="52"/>
        <v>27.5</v>
      </c>
      <c r="P109" s="236">
        <f t="shared" si="53"/>
        <v>27.5</v>
      </c>
      <c r="Q109" s="236">
        <f>SUM(N109)</f>
        <v>16.5</v>
      </c>
      <c r="R109" s="236">
        <f t="shared" si="54"/>
        <v>27.5</v>
      </c>
      <c r="S109" s="236">
        <f t="shared" si="54"/>
        <v>27.5</v>
      </c>
      <c r="T109" s="242">
        <f t="shared" si="55"/>
        <v>24.75</v>
      </c>
      <c r="U109" s="242">
        <f t="shared" si="55"/>
        <v>41.25</v>
      </c>
      <c r="V109" s="242">
        <f t="shared" si="55"/>
        <v>41.25</v>
      </c>
      <c r="W109" s="3"/>
      <c r="X109" s="3"/>
      <c r="Y109" s="3"/>
    </row>
    <row r="110" spans="1:25" ht="15.75" thickBot="1" x14ac:dyDescent="0.3">
      <c r="A110" s="3"/>
      <c r="B110" s="430"/>
      <c r="C110" s="431"/>
      <c r="D110" s="431"/>
      <c r="E110" s="431"/>
      <c r="F110" s="431"/>
      <c r="G110" s="431"/>
      <c r="H110" s="431"/>
      <c r="I110" s="431"/>
      <c r="J110" s="431"/>
      <c r="K110" s="431"/>
      <c r="L110" s="431"/>
      <c r="M110" s="431"/>
      <c r="N110" s="431"/>
      <c r="O110" s="431"/>
      <c r="P110" s="432"/>
      <c r="Q110" s="160">
        <f>SUM(Q96:Q109)</f>
        <v>419.44071999999994</v>
      </c>
      <c r="R110" s="160">
        <f t="shared" ref="R110:V110" si="56">SUM(R96:R109)</f>
        <v>443.58776</v>
      </c>
      <c r="S110" s="160">
        <f t="shared" si="56"/>
        <v>447.58771999999999</v>
      </c>
      <c r="T110" s="160">
        <f t="shared" si="56"/>
        <v>629.16107999999997</v>
      </c>
      <c r="U110" s="160">
        <f t="shared" si="56"/>
        <v>665.38164000000006</v>
      </c>
      <c r="V110" s="160">
        <f t="shared" si="56"/>
        <v>671.38157999999999</v>
      </c>
      <c r="W110" s="3"/>
      <c r="X110" s="3"/>
      <c r="Y110" s="3"/>
    </row>
    <row r="111" spans="1:25" ht="15.75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5">
      <c r="A112" s="3"/>
      <c r="B112" s="262"/>
      <c r="C112" s="262"/>
      <c r="D112" s="262"/>
      <c r="E112" s="262"/>
      <c r="F112" s="262"/>
      <c r="G112" s="262"/>
      <c r="H112" s="2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3"/>
      <c r="X112" s="3"/>
      <c r="Y112" s="3"/>
    </row>
    <row r="113" spans="1:25" x14ac:dyDescent="0.25">
      <c r="A113" s="3"/>
      <c r="B113" s="262"/>
      <c r="C113" s="262"/>
      <c r="D113" s="262"/>
      <c r="E113" s="262"/>
      <c r="F113" s="262"/>
      <c r="G113" s="262"/>
      <c r="H113" s="2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3"/>
      <c r="X113" s="3"/>
      <c r="Y113" s="3"/>
    </row>
    <row r="114" spans="1:25" x14ac:dyDescent="0.25">
      <c r="A114" s="3"/>
      <c r="B114" s="262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3"/>
      <c r="X114" s="3"/>
      <c r="Y114" s="3"/>
    </row>
    <row r="115" spans="1:25" x14ac:dyDescent="0.25">
      <c r="A115" s="3"/>
      <c r="B115" s="262"/>
      <c r="C115" s="262"/>
      <c r="D115" s="262"/>
      <c r="E115" s="262"/>
      <c r="F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3"/>
      <c r="X115" s="3"/>
      <c r="Y115" s="3"/>
    </row>
    <row r="116" spans="1:25" x14ac:dyDescent="0.25">
      <c r="A116" s="2"/>
      <c r="B116" s="262"/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</row>
    <row r="117" spans="1:25" x14ac:dyDescent="0.25">
      <c r="A117" s="2"/>
    </row>
    <row r="118" spans="1:25" x14ac:dyDescent="0.25">
      <c r="A118" s="2"/>
    </row>
    <row r="119" spans="1:25" x14ac:dyDescent="0.25">
      <c r="A119" s="2"/>
    </row>
    <row r="120" spans="1:25" x14ac:dyDescent="0.25">
      <c r="A120" s="2"/>
    </row>
  </sheetData>
  <mergeCells count="191">
    <mergeCell ref="B95:P95"/>
    <mergeCell ref="B44:B45"/>
    <mergeCell ref="C44:C45"/>
    <mergeCell ref="D44:D45"/>
    <mergeCell ref="E44:E45"/>
    <mergeCell ref="B74:P74"/>
    <mergeCell ref="B73:P73"/>
    <mergeCell ref="C49:C52"/>
    <mergeCell ref="C29:C34"/>
    <mergeCell ref="D29:D34"/>
    <mergeCell ref="E29:E34"/>
    <mergeCell ref="D49:D52"/>
    <mergeCell ref="E49:E52"/>
    <mergeCell ref="B70:B71"/>
    <mergeCell ref="B81:B84"/>
    <mergeCell ref="C81:C84"/>
    <mergeCell ref="D81:D84"/>
    <mergeCell ref="E81:E84"/>
    <mergeCell ref="B105:B107"/>
    <mergeCell ref="C105:C107"/>
    <mergeCell ref="D105:D107"/>
    <mergeCell ref="E105:E107"/>
    <mergeCell ref="Q105:Q107"/>
    <mergeCell ref="R105:R107"/>
    <mergeCell ref="S105:S107"/>
    <mergeCell ref="T105:T107"/>
    <mergeCell ref="U105:U107"/>
    <mergeCell ref="R49:R52"/>
    <mergeCell ref="S53:S58"/>
    <mergeCell ref="T53:T58"/>
    <mergeCell ref="U53:U58"/>
    <mergeCell ref="Q23:Q25"/>
    <mergeCell ref="R23:R25"/>
    <mergeCell ref="S23:S25"/>
    <mergeCell ref="T23:T25"/>
    <mergeCell ref="U23:U25"/>
    <mergeCell ref="S49:S52"/>
    <mergeCell ref="T49:T52"/>
    <mergeCell ref="U49:U52"/>
    <mergeCell ref="S35:S37"/>
    <mergeCell ref="T35:T37"/>
    <mergeCell ref="U35:U37"/>
    <mergeCell ref="Q29:Q34"/>
    <mergeCell ref="R29:R34"/>
    <mergeCell ref="Q70:Q71"/>
    <mergeCell ref="R70:R71"/>
    <mergeCell ref="S70:S71"/>
    <mergeCell ref="T70:T71"/>
    <mergeCell ref="U70:U71"/>
    <mergeCell ref="V70:V71"/>
    <mergeCell ref="Q6:S6"/>
    <mergeCell ref="T6:V6"/>
    <mergeCell ref="Q96:Q104"/>
    <mergeCell ref="R96:R104"/>
    <mergeCell ref="S96:S104"/>
    <mergeCell ref="T96:T104"/>
    <mergeCell ref="U96:U104"/>
    <mergeCell ref="V96:V104"/>
    <mergeCell ref="Q49:Q52"/>
    <mergeCell ref="Q53:Q58"/>
    <mergeCell ref="R53:R58"/>
    <mergeCell ref="V75:V80"/>
    <mergeCell ref="R59:R69"/>
    <mergeCell ref="S59:S69"/>
    <mergeCell ref="T59:T69"/>
    <mergeCell ref="U59:U69"/>
    <mergeCell ref="Q59:Q69"/>
    <mergeCell ref="T29:T34"/>
    <mergeCell ref="B2:P2"/>
    <mergeCell ref="B6:B7"/>
    <mergeCell ref="C6:E6"/>
    <mergeCell ref="F6:F7"/>
    <mergeCell ref="G6:G7"/>
    <mergeCell ref="H6:J6"/>
    <mergeCell ref="K6:M6"/>
    <mergeCell ref="N6:P6"/>
    <mergeCell ref="V105:V107"/>
    <mergeCell ref="V53:V58"/>
    <mergeCell ref="V59:V69"/>
    <mergeCell ref="Q44:Q45"/>
    <mergeCell ref="R44:R45"/>
    <mergeCell ref="S44:S45"/>
    <mergeCell ref="B27:P27"/>
    <mergeCell ref="B28:V28"/>
    <mergeCell ref="B53:B58"/>
    <mergeCell ref="C53:C58"/>
    <mergeCell ref="D53:D58"/>
    <mergeCell ref="E53:E58"/>
    <mergeCell ref="C96:C104"/>
    <mergeCell ref="D96:D104"/>
    <mergeCell ref="E96:E104"/>
    <mergeCell ref="T44:T45"/>
    <mergeCell ref="B8:P8"/>
    <mergeCell ref="B9:P9"/>
    <mergeCell ref="C70:C71"/>
    <mergeCell ref="D70:D71"/>
    <mergeCell ref="E70:E71"/>
    <mergeCell ref="D35:D37"/>
    <mergeCell ref="E35:E37"/>
    <mergeCell ref="B29:B34"/>
    <mergeCell ref="B35:B37"/>
    <mergeCell ref="C35:C37"/>
    <mergeCell ref="B49:B52"/>
    <mergeCell ref="B59:B69"/>
    <mergeCell ref="C59:C69"/>
    <mergeCell ref="D59:D69"/>
    <mergeCell ref="E59:E69"/>
    <mergeCell ref="B38:B42"/>
    <mergeCell ref="B96:B104"/>
    <mergeCell ref="B110:P110"/>
    <mergeCell ref="B94:P94"/>
    <mergeCell ref="B48:V48"/>
    <mergeCell ref="B47:P47"/>
    <mergeCell ref="B10:B13"/>
    <mergeCell ref="C10:C13"/>
    <mergeCell ref="D10:D13"/>
    <mergeCell ref="E10:E13"/>
    <mergeCell ref="Q10:Q13"/>
    <mergeCell ref="R10:R13"/>
    <mergeCell ref="S10:S13"/>
    <mergeCell ref="T10:T13"/>
    <mergeCell ref="U10:U13"/>
    <mergeCell ref="V10:V13"/>
    <mergeCell ref="B75:B80"/>
    <mergeCell ref="C75:C80"/>
    <mergeCell ref="D75:D80"/>
    <mergeCell ref="E75:E80"/>
    <mergeCell ref="Q75:Q80"/>
    <mergeCell ref="R75:R80"/>
    <mergeCell ref="S75:S80"/>
    <mergeCell ref="T75:T80"/>
    <mergeCell ref="U75:U80"/>
    <mergeCell ref="Q81:Q84"/>
    <mergeCell ref="R81:R84"/>
    <mergeCell ref="S81:S84"/>
    <mergeCell ref="T81:T84"/>
    <mergeCell ref="U81:U84"/>
    <mergeCell ref="B91:B92"/>
    <mergeCell ref="C91:C92"/>
    <mergeCell ref="D91:D92"/>
    <mergeCell ref="E91:E92"/>
    <mergeCell ref="Q91:Q92"/>
    <mergeCell ref="R91:R92"/>
    <mergeCell ref="B85:B89"/>
    <mergeCell ref="C85:C89"/>
    <mergeCell ref="D85:D89"/>
    <mergeCell ref="E85:E89"/>
    <mergeCell ref="Q85:Q89"/>
    <mergeCell ref="R85:R89"/>
    <mergeCell ref="V23:V25"/>
    <mergeCell ref="B14:B22"/>
    <mergeCell ref="C14:C22"/>
    <mergeCell ref="D14:D22"/>
    <mergeCell ref="E14:E22"/>
    <mergeCell ref="Q14:Q22"/>
    <mergeCell ref="R14:R22"/>
    <mergeCell ref="C38:C42"/>
    <mergeCell ref="D38:D42"/>
    <mergeCell ref="E38:E42"/>
    <mergeCell ref="Q38:Q42"/>
    <mergeCell ref="R38:R42"/>
    <mergeCell ref="B23:B25"/>
    <mergeCell ref="C23:C25"/>
    <mergeCell ref="D23:D25"/>
    <mergeCell ref="E23:E25"/>
    <mergeCell ref="Q35:Q37"/>
    <mergeCell ref="R35:R37"/>
    <mergeCell ref="S14:S22"/>
    <mergeCell ref="T14:T22"/>
    <mergeCell ref="U14:U22"/>
    <mergeCell ref="V14:V22"/>
    <mergeCell ref="V91:V92"/>
    <mergeCell ref="S91:S92"/>
    <mergeCell ref="T91:T92"/>
    <mergeCell ref="U91:U92"/>
    <mergeCell ref="V81:V84"/>
    <mergeCell ref="S85:S89"/>
    <mergeCell ref="T85:T89"/>
    <mergeCell ref="U85:U89"/>
    <mergeCell ref="V85:V89"/>
    <mergeCell ref="V49:V52"/>
    <mergeCell ref="V38:V42"/>
    <mergeCell ref="S38:S42"/>
    <mergeCell ref="T38:T42"/>
    <mergeCell ref="U38:U42"/>
    <mergeCell ref="U29:U34"/>
    <mergeCell ref="V29:V34"/>
    <mergeCell ref="V35:V37"/>
    <mergeCell ref="U44:U45"/>
    <mergeCell ref="V44:V45"/>
    <mergeCell ref="S29:S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23F9-7D31-45A3-807A-E678DAFED9BD}">
  <dimension ref="A1:Y114"/>
  <sheetViews>
    <sheetView view="pageBreakPreview" topLeftCell="A74" zoomScale="98" zoomScaleNormal="98" zoomScaleSheetLayoutView="98" workbookViewId="0">
      <selection activeCell="A85" sqref="A85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customWidth="1" outlineLevel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13"/>
      <c r="X1" s="13"/>
      <c r="Y1" s="3"/>
    </row>
    <row r="2" spans="1:25" x14ac:dyDescent="0.25">
      <c r="A2" s="3"/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109"/>
      <c r="R2" s="109"/>
      <c r="S2" s="109"/>
      <c r="T2" s="3"/>
      <c r="U2" s="3"/>
      <c r="V2" s="3"/>
      <c r="W2" s="3"/>
      <c r="X2" s="3"/>
      <c r="Y2" s="3"/>
    </row>
    <row r="3" spans="1:25" x14ac:dyDescent="0.25">
      <c r="A3" s="3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09"/>
      <c r="R3" s="109"/>
      <c r="S3" s="109"/>
      <c r="T3" s="3"/>
      <c r="U3" s="3"/>
      <c r="V3" s="3"/>
      <c r="W3" s="3"/>
      <c r="X3" s="3"/>
      <c r="Y3" s="3"/>
    </row>
    <row r="4" spans="1:25" x14ac:dyDescent="0.25">
      <c r="A4" s="3"/>
      <c r="B4" s="111" t="s">
        <v>28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3"/>
      <c r="U4" s="3"/>
      <c r="V4" s="3"/>
      <c r="W4" s="3"/>
      <c r="X4" s="3"/>
      <c r="Y4" s="3"/>
    </row>
    <row r="5" spans="1:25" ht="15.75" thickBot="1" x14ac:dyDescent="0.3">
      <c r="A5" s="3"/>
      <c r="B5" s="111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455" t="s">
        <v>0</v>
      </c>
      <c r="C6" s="457" t="s">
        <v>1</v>
      </c>
      <c r="D6" s="457"/>
      <c r="E6" s="457"/>
      <c r="F6" s="457" t="s">
        <v>2</v>
      </c>
      <c r="G6" s="460" t="s">
        <v>3</v>
      </c>
      <c r="H6" s="457" t="s">
        <v>4</v>
      </c>
      <c r="I6" s="457"/>
      <c r="J6" s="457"/>
      <c r="K6" s="457" t="s">
        <v>5</v>
      </c>
      <c r="L6" s="457"/>
      <c r="M6" s="457"/>
      <c r="N6" s="457" t="s">
        <v>107</v>
      </c>
      <c r="O6" s="457"/>
      <c r="P6" s="457"/>
      <c r="Q6" s="466" t="s">
        <v>6</v>
      </c>
      <c r="R6" s="466"/>
      <c r="S6" s="467"/>
      <c r="T6" s="468" t="s">
        <v>108</v>
      </c>
      <c r="U6" s="468"/>
      <c r="V6" s="469"/>
      <c r="W6" s="3"/>
      <c r="X6" s="3"/>
      <c r="Y6" s="3"/>
    </row>
    <row r="7" spans="1:25" ht="29.25" thickBot="1" x14ac:dyDescent="0.3">
      <c r="A7" s="3"/>
      <c r="B7" s="486"/>
      <c r="C7" s="247" t="s">
        <v>13</v>
      </c>
      <c r="D7" s="247" t="s">
        <v>7</v>
      </c>
      <c r="E7" s="247" t="s">
        <v>8</v>
      </c>
      <c r="F7" s="448"/>
      <c r="G7" s="487"/>
      <c r="H7" s="247" t="s">
        <v>13</v>
      </c>
      <c r="I7" s="247" t="s">
        <v>7</v>
      </c>
      <c r="J7" s="247" t="s">
        <v>8</v>
      </c>
      <c r="K7" s="247" t="s">
        <v>13</v>
      </c>
      <c r="L7" s="247" t="s">
        <v>7</v>
      </c>
      <c r="M7" s="247" t="s">
        <v>8</v>
      </c>
      <c r="N7" s="252" t="s">
        <v>13</v>
      </c>
      <c r="O7" s="252" t="s">
        <v>7</v>
      </c>
      <c r="P7" s="112" t="s">
        <v>8</v>
      </c>
      <c r="Q7" s="252" t="s">
        <v>13</v>
      </c>
      <c r="R7" s="252" t="s">
        <v>7</v>
      </c>
      <c r="S7" s="112" t="s">
        <v>8</v>
      </c>
      <c r="T7" s="252" t="s">
        <v>13</v>
      </c>
      <c r="U7" s="252" t="s">
        <v>7</v>
      </c>
      <c r="V7" s="112" t="s">
        <v>8</v>
      </c>
      <c r="W7" s="3"/>
      <c r="X7" s="3"/>
      <c r="Y7" s="3"/>
    </row>
    <row r="8" spans="1:25" x14ac:dyDescent="0.25">
      <c r="A8" s="3"/>
      <c r="B8" s="489" t="s">
        <v>85</v>
      </c>
      <c r="C8" s="490"/>
      <c r="D8" s="490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490"/>
      <c r="R8" s="490"/>
      <c r="S8" s="490"/>
      <c r="T8" s="490"/>
      <c r="U8" s="490"/>
      <c r="V8" s="490"/>
      <c r="W8" s="3"/>
      <c r="X8" s="3"/>
      <c r="Y8" s="3"/>
    </row>
    <row r="9" spans="1:25" ht="18.75" customHeight="1" thickBot="1" x14ac:dyDescent="0.3">
      <c r="A9" s="3"/>
      <c r="B9" s="491" t="s">
        <v>9</v>
      </c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492"/>
      <c r="N9" s="492"/>
      <c r="O9" s="492"/>
      <c r="P9" s="492"/>
      <c r="Q9" s="492"/>
      <c r="R9" s="492"/>
      <c r="S9" s="492"/>
      <c r="T9" s="492"/>
      <c r="U9" s="492"/>
      <c r="V9" s="492"/>
      <c r="W9" s="3"/>
      <c r="X9" s="3"/>
      <c r="Y9" s="3"/>
    </row>
    <row r="10" spans="1:25" ht="18.75" customHeight="1" x14ac:dyDescent="0.25">
      <c r="A10" s="3"/>
      <c r="B10" s="441" t="s">
        <v>80</v>
      </c>
      <c r="C10" s="391" t="s">
        <v>24</v>
      </c>
      <c r="D10" s="391" t="s">
        <v>25</v>
      </c>
      <c r="E10" s="391" t="s">
        <v>26</v>
      </c>
      <c r="F10" s="166" t="s">
        <v>78</v>
      </c>
      <c r="G10" s="253">
        <v>219</v>
      </c>
      <c r="H10" s="131">
        <v>35</v>
      </c>
      <c r="I10" s="131">
        <v>46</v>
      </c>
      <c r="J10" s="131">
        <v>57</v>
      </c>
      <c r="K10" s="131">
        <v>28</v>
      </c>
      <c r="L10" s="131">
        <v>38</v>
      </c>
      <c r="M10" s="131">
        <v>48</v>
      </c>
      <c r="N10" s="237">
        <f t="shared" ref="N10:N20" si="0">H10*G10/1000</f>
        <v>7.665</v>
      </c>
      <c r="O10" s="237">
        <f t="shared" ref="O10:O20" si="1">I10*G10/1000</f>
        <v>10.074</v>
      </c>
      <c r="P10" s="250">
        <f t="shared" ref="P10:P17" si="2">J10*G10/1000</f>
        <v>12.483000000000001</v>
      </c>
      <c r="Q10" s="416">
        <f>SUM(N10:N11)</f>
        <v>29.663</v>
      </c>
      <c r="R10" s="416">
        <f t="shared" ref="R10:S10" si="3">SUM(O10:O11)</f>
        <v>38.542000000000002</v>
      </c>
      <c r="S10" s="416">
        <f t="shared" si="3"/>
        <v>47.421000000000006</v>
      </c>
      <c r="T10" s="413">
        <f>Q10*1.5</f>
        <v>44.494500000000002</v>
      </c>
      <c r="U10" s="413">
        <f>R10*1.5</f>
        <v>57.813000000000002</v>
      </c>
      <c r="V10" s="413">
        <f>S10*1.5</f>
        <v>71.131500000000017</v>
      </c>
      <c r="W10" s="3"/>
      <c r="X10" s="3"/>
      <c r="Y10" s="3"/>
    </row>
    <row r="11" spans="1:25" ht="18.75" customHeight="1" x14ac:dyDescent="0.25">
      <c r="A11" s="3"/>
      <c r="B11" s="428"/>
      <c r="C11" s="392"/>
      <c r="D11" s="392"/>
      <c r="E11" s="392"/>
      <c r="F11" s="105" t="s">
        <v>91</v>
      </c>
      <c r="G11" s="236">
        <v>647</v>
      </c>
      <c r="H11" s="113">
        <v>34</v>
      </c>
      <c r="I11" s="113">
        <v>44</v>
      </c>
      <c r="J11" s="113">
        <v>54</v>
      </c>
      <c r="K11" s="113">
        <v>32</v>
      </c>
      <c r="L11" s="113">
        <v>42</v>
      </c>
      <c r="M11" s="113">
        <v>52</v>
      </c>
      <c r="N11" s="279">
        <f t="shared" si="0"/>
        <v>21.998000000000001</v>
      </c>
      <c r="O11" s="279">
        <f t="shared" si="1"/>
        <v>28.468</v>
      </c>
      <c r="P11" s="279">
        <f t="shared" si="2"/>
        <v>34.938000000000002</v>
      </c>
      <c r="Q11" s="418"/>
      <c r="R11" s="418"/>
      <c r="S11" s="418"/>
      <c r="T11" s="415"/>
      <c r="U11" s="415"/>
      <c r="V11" s="415"/>
      <c r="W11" s="3"/>
      <c r="X11" s="3"/>
      <c r="Y11" s="3"/>
    </row>
    <row r="12" spans="1:25" ht="16.5" customHeight="1" x14ac:dyDescent="0.25">
      <c r="A12" s="3"/>
      <c r="B12" s="390" t="s">
        <v>118</v>
      </c>
      <c r="C12" s="348" t="s">
        <v>45</v>
      </c>
      <c r="D12" s="348" t="s">
        <v>46</v>
      </c>
      <c r="E12" s="348" t="s">
        <v>47</v>
      </c>
      <c r="F12" s="179" t="s">
        <v>52</v>
      </c>
      <c r="G12" s="238">
        <v>1800</v>
      </c>
      <c r="H12" s="159">
        <v>85</v>
      </c>
      <c r="I12" s="159">
        <v>98</v>
      </c>
      <c r="J12" s="159">
        <v>105</v>
      </c>
      <c r="K12" s="159">
        <v>79</v>
      </c>
      <c r="L12" s="159">
        <v>83</v>
      </c>
      <c r="M12" s="159">
        <v>99</v>
      </c>
      <c r="N12" s="279">
        <f t="shared" si="0"/>
        <v>153</v>
      </c>
      <c r="O12" s="279">
        <f t="shared" si="1"/>
        <v>176.4</v>
      </c>
      <c r="P12" s="279">
        <f t="shared" si="2"/>
        <v>189</v>
      </c>
      <c r="Q12" s="422">
        <f>SUM(N12:N17)</f>
        <v>195.441</v>
      </c>
      <c r="R12" s="422">
        <f t="shared" ref="R12:S12" si="4">SUM(O12:O17)</f>
        <v>223.49700000000001</v>
      </c>
      <c r="S12" s="422">
        <f t="shared" si="4"/>
        <v>243.18099999999998</v>
      </c>
      <c r="T12" s="416">
        <f>(Q12*1.5)</f>
        <v>293.16149999999999</v>
      </c>
      <c r="U12" s="416">
        <f>(R12*1.5)</f>
        <v>335.24549999999999</v>
      </c>
      <c r="V12" s="416">
        <f>(S12*1.5)</f>
        <v>364.77149999999995</v>
      </c>
      <c r="W12" s="3"/>
      <c r="X12" s="3"/>
      <c r="Y12" s="3"/>
    </row>
    <row r="13" spans="1:25" x14ac:dyDescent="0.25">
      <c r="A13" s="3"/>
      <c r="B13" s="390"/>
      <c r="C13" s="348"/>
      <c r="D13" s="348"/>
      <c r="E13" s="348"/>
      <c r="F13" s="105" t="s">
        <v>51</v>
      </c>
      <c r="G13" s="236">
        <v>632</v>
      </c>
      <c r="H13" s="113">
        <v>45</v>
      </c>
      <c r="I13" s="113">
        <v>50</v>
      </c>
      <c r="J13" s="113">
        <v>55</v>
      </c>
      <c r="K13" s="113">
        <v>45</v>
      </c>
      <c r="L13" s="113">
        <v>50</v>
      </c>
      <c r="M13" s="113">
        <v>55</v>
      </c>
      <c r="N13" s="236">
        <f t="shared" si="0"/>
        <v>28.44</v>
      </c>
      <c r="O13" s="236">
        <f t="shared" si="1"/>
        <v>31.6</v>
      </c>
      <c r="P13" s="236">
        <f t="shared" si="2"/>
        <v>34.76</v>
      </c>
      <c r="Q13" s="422"/>
      <c r="R13" s="422"/>
      <c r="S13" s="422"/>
      <c r="T13" s="417"/>
      <c r="U13" s="417"/>
      <c r="V13" s="417"/>
      <c r="W13" s="3"/>
      <c r="X13" s="3"/>
      <c r="Y13" s="3"/>
    </row>
    <row r="14" spans="1:25" x14ac:dyDescent="0.25">
      <c r="A14" s="3"/>
      <c r="B14" s="390"/>
      <c r="C14" s="348"/>
      <c r="D14" s="348"/>
      <c r="E14" s="348"/>
      <c r="F14" s="105" t="s">
        <v>12</v>
      </c>
      <c r="G14" s="236">
        <v>791</v>
      </c>
      <c r="H14" s="113">
        <v>5</v>
      </c>
      <c r="I14" s="113">
        <v>5</v>
      </c>
      <c r="J14" s="113">
        <v>7</v>
      </c>
      <c r="K14" s="113">
        <v>5</v>
      </c>
      <c r="L14" s="113">
        <v>45</v>
      </c>
      <c r="M14" s="113">
        <v>7</v>
      </c>
      <c r="N14" s="236">
        <f t="shared" si="0"/>
        <v>3.9550000000000001</v>
      </c>
      <c r="O14" s="236">
        <f t="shared" si="1"/>
        <v>3.9550000000000001</v>
      </c>
      <c r="P14" s="236">
        <f t="shared" si="2"/>
        <v>5.5369999999999999</v>
      </c>
      <c r="Q14" s="422"/>
      <c r="R14" s="422"/>
      <c r="S14" s="422"/>
      <c r="T14" s="417"/>
      <c r="U14" s="417"/>
      <c r="V14" s="417"/>
      <c r="W14" s="3"/>
      <c r="X14" s="3"/>
      <c r="Y14" s="3"/>
    </row>
    <row r="15" spans="1:25" x14ac:dyDescent="0.25">
      <c r="A15" s="3"/>
      <c r="B15" s="390"/>
      <c r="C15" s="348"/>
      <c r="D15" s="348"/>
      <c r="E15" s="348"/>
      <c r="F15" s="105" t="s">
        <v>10</v>
      </c>
      <c r="G15" s="236">
        <v>219</v>
      </c>
      <c r="H15" s="113">
        <v>30</v>
      </c>
      <c r="I15" s="113">
        <v>34</v>
      </c>
      <c r="J15" s="113">
        <v>40</v>
      </c>
      <c r="K15" s="113">
        <v>26</v>
      </c>
      <c r="L15" s="113">
        <v>29</v>
      </c>
      <c r="M15" s="113">
        <v>33</v>
      </c>
      <c r="N15" s="236">
        <f t="shared" si="0"/>
        <v>6.57</v>
      </c>
      <c r="O15" s="236">
        <f t="shared" si="1"/>
        <v>7.4459999999999997</v>
      </c>
      <c r="P15" s="236">
        <f t="shared" si="2"/>
        <v>8.76</v>
      </c>
      <c r="Q15" s="422"/>
      <c r="R15" s="422"/>
      <c r="S15" s="422"/>
      <c r="T15" s="417"/>
      <c r="U15" s="417"/>
      <c r="V15" s="417"/>
      <c r="W15" s="3"/>
      <c r="X15" s="3"/>
      <c r="Y15" s="3"/>
    </row>
    <row r="16" spans="1:25" x14ac:dyDescent="0.25">
      <c r="A16" s="3"/>
      <c r="B16" s="390"/>
      <c r="C16" s="348"/>
      <c r="D16" s="348"/>
      <c r="E16" s="348"/>
      <c r="F16" s="105" t="s">
        <v>11</v>
      </c>
      <c r="G16" s="236">
        <v>204</v>
      </c>
      <c r="H16" s="113">
        <v>17</v>
      </c>
      <c r="I16" s="113">
        <v>20</v>
      </c>
      <c r="J16" s="113">
        <v>25</v>
      </c>
      <c r="K16" s="113">
        <v>12</v>
      </c>
      <c r="L16" s="113">
        <v>17</v>
      </c>
      <c r="M16" s="113">
        <v>21</v>
      </c>
      <c r="N16" s="236">
        <f t="shared" si="0"/>
        <v>3.468</v>
      </c>
      <c r="O16" s="236">
        <f t="shared" si="1"/>
        <v>4.08</v>
      </c>
      <c r="P16" s="236">
        <f t="shared" si="2"/>
        <v>5.0999999999999996</v>
      </c>
      <c r="Q16" s="422"/>
      <c r="R16" s="422"/>
      <c r="S16" s="422"/>
      <c r="T16" s="417"/>
      <c r="U16" s="417"/>
      <c r="V16" s="417"/>
      <c r="W16" s="3"/>
      <c r="X16" s="3"/>
      <c r="Y16" s="3"/>
    </row>
    <row r="17" spans="1:25" ht="15.75" x14ac:dyDescent="0.25">
      <c r="A17" s="3"/>
      <c r="B17" s="426"/>
      <c r="C17" s="349"/>
      <c r="D17" s="349"/>
      <c r="E17" s="349"/>
      <c r="F17" s="106" t="s">
        <v>27</v>
      </c>
      <c r="G17" s="236">
        <v>80</v>
      </c>
      <c r="H17" s="116">
        <v>0.1</v>
      </c>
      <c r="I17" s="116">
        <v>0.2</v>
      </c>
      <c r="J17" s="116">
        <v>0.3</v>
      </c>
      <c r="K17" s="116">
        <v>0.1</v>
      </c>
      <c r="L17" s="116">
        <v>0.2</v>
      </c>
      <c r="M17" s="116">
        <v>0.3</v>
      </c>
      <c r="N17" s="236">
        <f t="shared" si="0"/>
        <v>8.0000000000000002E-3</v>
      </c>
      <c r="O17" s="236">
        <f t="shared" si="1"/>
        <v>1.6E-2</v>
      </c>
      <c r="P17" s="236">
        <f t="shared" si="2"/>
        <v>2.4E-2</v>
      </c>
      <c r="Q17" s="422"/>
      <c r="R17" s="422"/>
      <c r="S17" s="422"/>
      <c r="T17" s="418"/>
      <c r="U17" s="418"/>
      <c r="V17" s="418"/>
      <c r="W17" s="3"/>
      <c r="X17" s="3"/>
      <c r="Y17" s="3"/>
    </row>
    <row r="18" spans="1:25" ht="15.75" customHeight="1" x14ac:dyDescent="0.25">
      <c r="A18" s="3"/>
      <c r="B18" s="389" t="s">
        <v>53</v>
      </c>
      <c r="C18" s="449">
        <v>200</v>
      </c>
      <c r="D18" s="449">
        <v>200</v>
      </c>
      <c r="E18" s="449">
        <v>200</v>
      </c>
      <c r="F18" s="106" t="s">
        <v>54</v>
      </c>
      <c r="G18" s="236">
        <v>3500.96</v>
      </c>
      <c r="H18" s="113">
        <v>7</v>
      </c>
      <c r="I18" s="113">
        <v>7</v>
      </c>
      <c r="J18" s="113">
        <v>7</v>
      </c>
      <c r="K18" s="113">
        <v>7</v>
      </c>
      <c r="L18" s="113">
        <v>7</v>
      </c>
      <c r="M18" s="113">
        <v>7</v>
      </c>
      <c r="N18" s="236">
        <f t="shared" si="0"/>
        <v>24.506720000000001</v>
      </c>
      <c r="O18" s="236">
        <f t="shared" si="1"/>
        <v>24.506720000000001</v>
      </c>
      <c r="P18" s="236">
        <f t="shared" ref="P18:P19" si="5">H18*G18/1000</f>
        <v>24.506720000000001</v>
      </c>
      <c r="Q18" s="416">
        <f>SUM(N18:N20)</f>
        <v>100.84172000000001</v>
      </c>
      <c r="R18" s="416">
        <f>SUM(O18:O20)</f>
        <v>100.84172000000001</v>
      </c>
      <c r="S18" s="416">
        <f>SUM(P18:P20)</f>
        <v>100.84172000000001</v>
      </c>
      <c r="T18" s="413">
        <f>Q18*1.5</f>
        <v>151.26258000000001</v>
      </c>
      <c r="U18" s="413">
        <f>R18*1.5</f>
        <v>151.26258000000001</v>
      </c>
      <c r="V18" s="413">
        <f>S18*1.5</f>
        <v>151.26258000000001</v>
      </c>
      <c r="W18" s="3"/>
      <c r="X18" s="3"/>
      <c r="Y18" s="3"/>
    </row>
    <row r="19" spans="1:25" ht="15.75" x14ac:dyDescent="0.25">
      <c r="A19" s="3"/>
      <c r="B19" s="426"/>
      <c r="C19" s="450"/>
      <c r="D19" s="450"/>
      <c r="E19" s="450"/>
      <c r="F19" s="106" t="s">
        <v>55</v>
      </c>
      <c r="G19" s="236">
        <v>417</v>
      </c>
      <c r="H19" s="113">
        <v>180</v>
      </c>
      <c r="I19" s="113">
        <v>180</v>
      </c>
      <c r="J19" s="113">
        <v>180</v>
      </c>
      <c r="K19" s="113">
        <v>180</v>
      </c>
      <c r="L19" s="113">
        <v>180</v>
      </c>
      <c r="M19" s="113">
        <v>180</v>
      </c>
      <c r="N19" s="236">
        <f t="shared" si="0"/>
        <v>75.06</v>
      </c>
      <c r="O19" s="236">
        <f t="shared" si="1"/>
        <v>75.06</v>
      </c>
      <c r="P19" s="236">
        <f t="shared" si="5"/>
        <v>75.06</v>
      </c>
      <c r="Q19" s="418"/>
      <c r="R19" s="418"/>
      <c r="S19" s="418"/>
      <c r="T19" s="415"/>
      <c r="U19" s="415"/>
      <c r="V19" s="415"/>
      <c r="W19" s="3"/>
      <c r="X19" s="3"/>
      <c r="Y19" s="3"/>
    </row>
    <row r="20" spans="1:25" ht="15.75" customHeight="1" x14ac:dyDescent="0.25">
      <c r="A20" s="3"/>
      <c r="B20" s="428"/>
      <c r="C20" s="425"/>
      <c r="D20" s="425"/>
      <c r="E20" s="425"/>
      <c r="F20" s="106" t="s">
        <v>37</v>
      </c>
      <c r="G20" s="236">
        <v>425</v>
      </c>
      <c r="H20" s="113">
        <v>3</v>
      </c>
      <c r="I20" s="113">
        <v>3</v>
      </c>
      <c r="J20" s="113">
        <v>3</v>
      </c>
      <c r="K20" s="113">
        <v>3</v>
      </c>
      <c r="L20" s="113">
        <v>3</v>
      </c>
      <c r="M20" s="113">
        <v>3</v>
      </c>
      <c r="N20" s="236">
        <f t="shared" si="0"/>
        <v>1.2749999999999999</v>
      </c>
      <c r="O20" s="236">
        <f t="shared" si="1"/>
        <v>1.2749999999999999</v>
      </c>
      <c r="P20" s="236">
        <f>J20*G20/1000</f>
        <v>1.2749999999999999</v>
      </c>
      <c r="Q20" s="422"/>
      <c r="R20" s="422"/>
      <c r="S20" s="422"/>
      <c r="T20" s="423"/>
      <c r="U20" s="423"/>
      <c r="V20" s="423"/>
      <c r="W20" s="3"/>
      <c r="X20" s="3"/>
      <c r="Y20" s="3"/>
    </row>
    <row r="21" spans="1:25" ht="15.75" x14ac:dyDescent="0.25">
      <c r="A21" s="3"/>
      <c r="B21" s="121" t="s">
        <v>65</v>
      </c>
      <c r="C21" s="122">
        <v>120</v>
      </c>
      <c r="D21" s="122">
        <v>120</v>
      </c>
      <c r="E21" s="122">
        <v>120</v>
      </c>
      <c r="F21" s="106" t="s">
        <v>50</v>
      </c>
      <c r="G21" s="236">
        <v>751</v>
      </c>
      <c r="H21" s="113">
        <v>150</v>
      </c>
      <c r="I21" s="113">
        <v>150</v>
      </c>
      <c r="J21" s="113">
        <v>150</v>
      </c>
      <c r="K21" s="113">
        <v>120</v>
      </c>
      <c r="L21" s="113">
        <v>120</v>
      </c>
      <c r="M21" s="113">
        <v>120</v>
      </c>
      <c r="N21" s="236">
        <f t="shared" ref="N21:N22" si="6">H21*G21/1000</f>
        <v>112.65</v>
      </c>
      <c r="O21" s="236">
        <f t="shared" ref="O21:O22" si="7">I21*G21/1000</f>
        <v>112.65</v>
      </c>
      <c r="P21" s="123">
        <f t="shared" ref="P21:P22" si="8">J21*G21/1000</f>
        <v>112.65</v>
      </c>
      <c r="Q21" s="236">
        <f t="shared" ref="Q21:Q22" si="9">SUM(N21)</f>
        <v>112.65</v>
      </c>
      <c r="R21" s="236">
        <f t="shared" ref="R21:S22" si="10">SUM(O21)</f>
        <v>112.65</v>
      </c>
      <c r="S21" s="236">
        <f t="shared" si="10"/>
        <v>112.65</v>
      </c>
      <c r="T21" s="243">
        <f t="shared" ref="T21:V22" si="11">Q21*1.5</f>
        <v>168.97500000000002</v>
      </c>
      <c r="U21" s="199">
        <f t="shared" si="11"/>
        <v>168.97500000000002</v>
      </c>
      <c r="V21" s="243">
        <f t="shared" si="11"/>
        <v>168.97500000000002</v>
      </c>
      <c r="W21" s="3"/>
      <c r="X21" s="3"/>
      <c r="Y21" s="3"/>
    </row>
    <row r="22" spans="1:25" ht="30.75" thickBot="1" x14ac:dyDescent="0.3">
      <c r="A22" s="3"/>
      <c r="B22" s="138" t="s">
        <v>109</v>
      </c>
      <c r="C22" s="139">
        <v>30</v>
      </c>
      <c r="D22" s="139">
        <v>50</v>
      </c>
      <c r="E22" s="139">
        <v>50</v>
      </c>
      <c r="F22" s="140" t="s">
        <v>109</v>
      </c>
      <c r="G22" s="200">
        <v>550</v>
      </c>
      <c r="H22" s="201">
        <v>30</v>
      </c>
      <c r="I22" s="201">
        <v>50</v>
      </c>
      <c r="J22" s="201">
        <v>50</v>
      </c>
      <c r="K22" s="201">
        <v>30</v>
      </c>
      <c r="L22" s="201">
        <v>50</v>
      </c>
      <c r="M22" s="201">
        <v>50</v>
      </c>
      <c r="N22" s="143">
        <f t="shared" si="6"/>
        <v>16.5</v>
      </c>
      <c r="O22" s="143">
        <f t="shared" si="7"/>
        <v>27.5</v>
      </c>
      <c r="P22" s="144">
        <f t="shared" si="8"/>
        <v>27.5</v>
      </c>
      <c r="Q22" s="143">
        <f t="shared" si="9"/>
        <v>16.5</v>
      </c>
      <c r="R22" s="143">
        <f t="shared" si="10"/>
        <v>27.5</v>
      </c>
      <c r="S22" s="143">
        <f t="shared" si="10"/>
        <v>27.5</v>
      </c>
      <c r="T22" s="202">
        <f t="shared" si="11"/>
        <v>24.75</v>
      </c>
      <c r="U22" s="203">
        <f t="shared" si="11"/>
        <v>41.25</v>
      </c>
      <c r="V22" s="202">
        <f t="shared" si="11"/>
        <v>41.25</v>
      </c>
      <c r="W22" s="3"/>
      <c r="X22" s="3"/>
      <c r="Y22" s="3"/>
    </row>
    <row r="23" spans="1:25" ht="15.75" thickBot="1" x14ac:dyDescent="0.3">
      <c r="A23" s="3"/>
      <c r="B23" s="498"/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185">
        <f t="shared" ref="Q23:V23" si="12">SUM(Q10:Q22)</f>
        <v>455.09572000000003</v>
      </c>
      <c r="R23" s="204">
        <f t="shared" si="12"/>
        <v>503.03071999999997</v>
      </c>
      <c r="S23" s="204">
        <f t="shared" si="12"/>
        <v>531.59371999999996</v>
      </c>
      <c r="T23" s="205">
        <f t="shared" si="12"/>
        <v>682.64358000000004</v>
      </c>
      <c r="U23" s="206">
        <f t="shared" si="12"/>
        <v>754.54607999999996</v>
      </c>
      <c r="V23" s="205">
        <f t="shared" si="12"/>
        <v>797.39058</v>
      </c>
      <c r="W23" s="3"/>
      <c r="X23" s="3"/>
      <c r="Y23" s="3"/>
    </row>
    <row r="24" spans="1:25" ht="15.75" thickBot="1" x14ac:dyDescent="0.3">
      <c r="A24" s="3"/>
      <c r="B24" s="491" t="s">
        <v>48</v>
      </c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3"/>
      <c r="X24" s="3"/>
      <c r="Y24" s="3"/>
    </row>
    <row r="25" spans="1:25" x14ac:dyDescent="0.25">
      <c r="A25" s="3"/>
      <c r="B25" s="441" t="s">
        <v>88</v>
      </c>
      <c r="C25" s="488">
        <v>200</v>
      </c>
      <c r="D25" s="488">
        <v>220</v>
      </c>
      <c r="E25" s="488">
        <v>250</v>
      </c>
      <c r="F25" s="130" t="s">
        <v>153</v>
      </c>
      <c r="G25" s="253">
        <v>4500</v>
      </c>
      <c r="H25" s="131">
        <v>76</v>
      </c>
      <c r="I25" s="131">
        <v>85</v>
      </c>
      <c r="J25" s="131">
        <v>95</v>
      </c>
      <c r="K25" s="131">
        <v>70</v>
      </c>
      <c r="L25" s="131">
        <v>80</v>
      </c>
      <c r="M25" s="131">
        <v>90</v>
      </c>
      <c r="N25" s="253">
        <f t="shared" ref="N25:N40" si="13">H25*G25/1000</f>
        <v>342</v>
      </c>
      <c r="O25" s="253">
        <f t="shared" ref="O25:O40" si="14">I25*G25/1000</f>
        <v>382.5</v>
      </c>
      <c r="P25" s="253">
        <f t="shared" ref="P25:P40" si="15">J25*G25/1000</f>
        <v>427.5</v>
      </c>
      <c r="Q25" s="481">
        <f>SUM(N25:N34)</f>
        <v>416.40000000000003</v>
      </c>
      <c r="R25" s="481">
        <f t="shared" ref="R25:S25" si="16">SUM(O25:O34)</f>
        <v>469.60500000000002</v>
      </c>
      <c r="S25" s="481">
        <f t="shared" si="16"/>
        <v>532.39899999999989</v>
      </c>
      <c r="T25" s="482">
        <f>Q25*1.5</f>
        <v>624.6</v>
      </c>
      <c r="U25" s="478">
        <f>R25*1.5</f>
        <v>704.40750000000003</v>
      </c>
      <c r="V25" s="413">
        <f>S25*1.5</f>
        <v>798.59849999999983</v>
      </c>
      <c r="W25" s="3"/>
      <c r="X25" s="3"/>
      <c r="Y25" s="3"/>
    </row>
    <row r="26" spans="1:25" x14ac:dyDescent="0.25">
      <c r="A26" s="3"/>
      <c r="B26" s="428"/>
      <c r="C26" s="425"/>
      <c r="D26" s="425"/>
      <c r="E26" s="425"/>
      <c r="F26" s="119" t="s">
        <v>14</v>
      </c>
      <c r="G26" s="236">
        <v>4400</v>
      </c>
      <c r="H26" s="113">
        <v>3</v>
      </c>
      <c r="I26" s="113">
        <v>3</v>
      </c>
      <c r="J26" s="113">
        <v>5</v>
      </c>
      <c r="K26" s="113">
        <v>3</v>
      </c>
      <c r="L26" s="113">
        <v>3</v>
      </c>
      <c r="M26" s="113">
        <v>5</v>
      </c>
      <c r="N26" s="236">
        <f t="shared" si="13"/>
        <v>13.2</v>
      </c>
      <c r="O26" s="236">
        <f t="shared" si="14"/>
        <v>13.2</v>
      </c>
      <c r="P26" s="236">
        <f t="shared" si="15"/>
        <v>22</v>
      </c>
      <c r="Q26" s="422"/>
      <c r="R26" s="422"/>
      <c r="S26" s="422"/>
      <c r="T26" s="421"/>
      <c r="U26" s="479"/>
      <c r="V26" s="414"/>
      <c r="W26" s="3"/>
      <c r="X26" s="3"/>
      <c r="Y26" s="3"/>
    </row>
    <row r="27" spans="1:25" x14ac:dyDescent="0.25">
      <c r="A27" s="3"/>
      <c r="B27" s="428"/>
      <c r="C27" s="425"/>
      <c r="D27" s="425"/>
      <c r="E27" s="425"/>
      <c r="F27" s="119" t="s">
        <v>59</v>
      </c>
      <c r="G27" s="236">
        <v>212</v>
      </c>
      <c r="H27" s="113">
        <v>160</v>
      </c>
      <c r="I27" s="113">
        <v>170</v>
      </c>
      <c r="J27" s="113">
        <v>200</v>
      </c>
      <c r="K27" s="113">
        <v>112</v>
      </c>
      <c r="L27" s="113">
        <v>125</v>
      </c>
      <c r="M27" s="113">
        <v>140</v>
      </c>
      <c r="N27" s="236">
        <f t="shared" si="13"/>
        <v>33.92</v>
      </c>
      <c r="O27" s="236">
        <f t="shared" si="14"/>
        <v>36.04</v>
      </c>
      <c r="P27" s="236">
        <f t="shared" si="15"/>
        <v>42.4</v>
      </c>
      <c r="Q27" s="422"/>
      <c r="R27" s="422"/>
      <c r="S27" s="422"/>
      <c r="T27" s="421"/>
      <c r="U27" s="479"/>
      <c r="V27" s="414"/>
      <c r="W27" s="3"/>
      <c r="X27" s="3"/>
      <c r="Y27" s="3"/>
    </row>
    <row r="28" spans="1:25" x14ac:dyDescent="0.25">
      <c r="A28" s="3"/>
      <c r="B28" s="428"/>
      <c r="C28" s="425"/>
      <c r="D28" s="425"/>
      <c r="E28" s="425"/>
      <c r="F28" s="119" t="s">
        <v>51</v>
      </c>
      <c r="G28" s="236">
        <v>632</v>
      </c>
      <c r="H28" s="113">
        <v>8</v>
      </c>
      <c r="I28" s="113">
        <v>10</v>
      </c>
      <c r="J28" s="113">
        <v>10</v>
      </c>
      <c r="K28" s="113">
        <v>8</v>
      </c>
      <c r="L28" s="113">
        <v>10</v>
      </c>
      <c r="M28" s="113">
        <v>10</v>
      </c>
      <c r="N28" s="236">
        <f t="shared" si="13"/>
        <v>5.056</v>
      </c>
      <c r="O28" s="236">
        <f t="shared" si="14"/>
        <v>6.32</v>
      </c>
      <c r="P28" s="236">
        <f t="shared" si="15"/>
        <v>6.32</v>
      </c>
      <c r="Q28" s="422"/>
      <c r="R28" s="422"/>
      <c r="S28" s="422"/>
      <c r="T28" s="421"/>
      <c r="U28" s="479"/>
      <c r="V28" s="414"/>
      <c r="W28" s="3"/>
      <c r="X28" s="3"/>
      <c r="Y28" s="3"/>
    </row>
    <row r="29" spans="1:25" x14ac:dyDescent="0.25">
      <c r="A29" s="3"/>
      <c r="B29" s="428"/>
      <c r="C29" s="425"/>
      <c r="D29" s="425"/>
      <c r="E29" s="425"/>
      <c r="F29" s="119" t="s">
        <v>89</v>
      </c>
      <c r="G29" s="236">
        <v>222</v>
      </c>
      <c r="H29" s="113">
        <v>3</v>
      </c>
      <c r="I29" s="113">
        <v>3</v>
      </c>
      <c r="J29" s="113">
        <v>5</v>
      </c>
      <c r="K29" s="113">
        <v>3</v>
      </c>
      <c r="L29" s="113">
        <v>3</v>
      </c>
      <c r="M29" s="113">
        <v>5</v>
      </c>
      <c r="N29" s="236">
        <f t="shared" si="13"/>
        <v>0.66600000000000004</v>
      </c>
      <c r="O29" s="236">
        <f t="shared" si="14"/>
        <v>0.66600000000000004</v>
      </c>
      <c r="P29" s="236">
        <f t="shared" si="15"/>
        <v>1.1100000000000001</v>
      </c>
      <c r="Q29" s="422"/>
      <c r="R29" s="422"/>
      <c r="S29" s="422"/>
      <c r="T29" s="421"/>
      <c r="U29" s="479"/>
      <c r="V29" s="414"/>
      <c r="W29" s="3"/>
      <c r="X29" s="3"/>
      <c r="Y29" s="3"/>
    </row>
    <row r="30" spans="1:25" x14ac:dyDescent="0.25">
      <c r="A30" s="3"/>
      <c r="B30" s="428"/>
      <c r="C30" s="425"/>
      <c r="D30" s="425"/>
      <c r="E30" s="425"/>
      <c r="F30" s="119" t="s">
        <v>75</v>
      </c>
      <c r="G30" s="236">
        <v>2000</v>
      </c>
      <c r="H30" s="113">
        <v>5</v>
      </c>
      <c r="I30" s="113">
        <v>10</v>
      </c>
      <c r="J30" s="113">
        <v>10</v>
      </c>
      <c r="K30" s="113">
        <v>5</v>
      </c>
      <c r="L30" s="113">
        <v>10</v>
      </c>
      <c r="M30" s="113">
        <v>10</v>
      </c>
      <c r="N30" s="236">
        <f t="shared" si="13"/>
        <v>10</v>
      </c>
      <c r="O30" s="236">
        <f t="shared" si="14"/>
        <v>20</v>
      </c>
      <c r="P30" s="236">
        <f t="shared" si="15"/>
        <v>20</v>
      </c>
      <c r="Q30" s="422"/>
      <c r="R30" s="422"/>
      <c r="S30" s="422"/>
      <c r="T30" s="421"/>
      <c r="U30" s="479"/>
      <c r="V30" s="414"/>
      <c r="W30" s="3"/>
      <c r="X30" s="3"/>
      <c r="Y30" s="3"/>
    </row>
    <row r="31" spans="1:25" x14ac:dyDescent="0.25">
      <c r="A31" s="3"/>
      <c r="B31" s="428"/>
      <c r="C31" s="425"/>
      <c r="D31" s="425"/>
      <c r="E31" s="425"/>
      <c r="F31" s="105" t="s">
        <v>33</v>
      </c>
      <c r="G31" s="236">
        <v>204</v>
      </c>
      <c r="H31" s="235">
        <v>10</v>
      </c>
      <c r="I31" s="235">
        <v>12</v>
      </c>
      <c r="J31" s="116">
        <v>12</v>
      </c>
      <c r="K31" s="235">
        <v>9</v>
      </c>
      <c r="L31" s="235">
        <v>11</v>
      </c>
      <c r="M31" s="116">
        <v>11</v>
      </c>
      <c r="N31" s="236">
        <f t="shared" si="13"/>
        <v>2.04</v>
      </c>
      <c r="O31" s="236">
        <f t="shared" si="14"/>
        <v>2.448</v>
      </c>
      <c r="P31" s="236">
        <f t="shared" si="15"/>
        <v>2.448</v>
      </c>
      <c r="Q31" s="422"/>
      <c r="R31" s="422"/>
      <c r="S31" s="422"/>
      <c r="T31" s="421"/>
      <c r="U31" s="479"/>
      <c r="V31" s="414"/>
      <c r="W31" s="3"/>
      <c r="X31" s="3"/>
      <c r="Y31" s="3"/>
    </row>
    <row r="32" spans="1:25" x14ac:dyDescent="0.25">
      <c r="A32" s="3"/>
      <c r="B32" s="428"/>
      <c r="C32" s="425"/>
      <c r="D32" s="425"/>
      <c r="E32" s="425"/>
      <c r="F32" s="161" t="s">
        <v>76</v>
      </c>
      <c r="G32" s="236">
        <v>1345</v>
      </c>
      <c r="H32" s="235">
        <v>3</v>
      </c>
      <c r="I32" s="235">
        <v>3</v>
      </c>
      <c r="J32" s="116">
        <v>3</v>
      </c>
      <c r="K32" s="235">
        <v>3</v>
      </c>
      <c r="L32" s="235">
        <v>3</v>
      </c>
      <c r="M32" s="116">
        <v>3</v>
      </c>
      <c r="N32" s="236">
        <f t="shared" si="13"/>
        <v>4.0350000000000001</v>
      </c>
      <c r="O32" s="236">
        <f t="shared" si="14"/>
        <v>4.0350000000000001</v>
      </c>
      <c r="P32" s="236">
        <f t="shared" si="15"/>
        <v>4.0350000000000001</v>
      </c>
      <c r="Q32" s="422"/>
      <c r="R32" s="422"/>
      <c r="S32" s="422"/>
      <c r="T32" s="421"/>
      <c r="U32" s="479"/>
      <c r="V32" s="414"/>
      <c r="W32" s="3"/>
      <c r="X32" s="3"/>
      <c r="Y32" s="3"/>
    </row>
    <row r="33" spans="1:25" x14ac:dyDescent="0.25">
      <c r="A33" s="3"/>
      <c r="B33" s="428"/>
      <c r="C33" s="425"/>
      <c r="D33" s="425"/>
      <c r="E33" s="425"/>
      <c r="F33" s="105" t="s">
        <v>10</v>
      </c>
      <c r="G33" s="236">
        <v>219</v>
      </c>
      <c r="H33" s="116">
        <v>25</v>
      </c>
      <c r="I33" s="116">
        <v>20</v>
      </c>
      <c r="J33" s="116">
        <v>30</v>
      </c>
      <c r="K33" s="116">
        <v>20</v>
      </c>
      <c r="L33" s="116">
        <v>17</v>
      </c>
      <c r="M33" s="116">
        <v>25</v>
      </c>
      <c r="N33" s="236">
        <f t="shared" si="13"/>
        <v>5.4749999999999996</v>
      </c>
      <c r="O33" s="236">
        <f t="shared" si="14"/>
        <v>4.38</v>
      </c>
      <c r="P33" s="236">
        <f t="shared" si="15"/>
        <v>6.57</v>
      </c>
      <c r="Q33" s="422"/>
      <c r="R33" s="422"/>
      <c r="S33" s="422"/>
      <c r="T33" s="421"/>
      <c r="U33" s="479"/>
      <c r="V33" s="414"/>
      <c r="W33" s="3"/>
      <c r="X33" s="3"/>
      <c r="Y33" s="3"/>
    </row>
    <row r="34" spans="1:25" ht="15.75" x14ac:dyDescent="0.25">
      <c r="A34" s="3"/>
      <c r="B34" s="428"/>
      <c r="C34" s="425"/>
      <c r="D34" s="425"/>
      <c r="E34" s="425"/>
      <c r="F34" s="106" t="s">
        <v>27</v>
      </c>
      <c r="G34" s="236">
        <v>80</v>
      </c>
      <c r="H34" s="116">
        <v>0.1</v>
      </c>
      <c r="I34" s="116">
        <v>0.2</v>
      </c>
      <c r="J34" s="116">
        <v>0.2</v>
      </c>
      <c r="K34" s="116">
        <v>0.1</v>
      </c>
      <c r="L34" s="116">
        <v>0.2</v>
      </c>
      <c r="M34" s="116">
        <v>0.2</v>
      </c>
      <c r="N34" s="236">
        <f t="shared" si="13"/>
        <v>8.0000000000000002E-3</v>
      </c>
      <c r="O34" s="236">
        <f t="shared" si="14"/>
        <v>1.6E-2</v>
      </c>
      <c r="P34" s="236">
        <f t="shared" si="15"/>
        <v>1.6E-2</v>
      </c>
      <c r="Q34" s="422"/>
      <c r="R34" s="422"/>
      <c r="S34" s="422"/>
      <c r="T34" s="421"/>
      <c r="U34" s="480"/>
      <c r="V34" s="415"/>
      <c r="W34" s="3"/>
      <c r="X34" s="3"/>
      <c r="Y34" s="3"/>
    </row>
    <row r="35" spans="1:25" ht="15.75" x14ac:dyDescent="0.25">
      <c r="A35" s="3"/>
      <c r="B35" s="389" t="s">
        <v>92</v>
      </c>
      <c r="C35" s="449">
        <v>20</v>
      </c>
      <c r="D35" s="449">
        <v>20</v>
      </c>
      <c r="E35" s="449">
        <v>20</v>
      </c>
      <c r="F35" s="106" t="s">
        <v>75</v>
      </c>
      <c r="G35" s="236">
        <v>2000</v>
      </c>
      <c r="H35" s="116">
        <v>10</v>
      </c>
      <c r="I35" s="116">
        <v>10</v>
      </c>
      <c r="J35" s="116">
        <v>10</v>
      </c>
      <c r="K35" s="116">
        <v>10</v>
      </c>
      <c r="L35" s="116">
        <v>10</v>
      </c>
      <c r="M35" s="116">
        <v>10</v>
      </c>
      <c r="N35" s="237">
        <f t="shared" si="13"/>
        <v>20</v>
      </c>
      <c r="O35" s="237">
        <f t="shared" si="14"/>
        <v>20</v>
      </c>
      <c r="P35" s="250">
        <f t="shared" si="15"/>
        <v>20</v>
      </c>
      <c r="Q35" s="416">
        <f>SUM(N35:N37)</f>
        <v>29.244</v>
      </c>
      <c r="R35" s="416">
        <f>SUM(O35:O37)</f>
        <v>29.244</v>
      </c>
      <c r="S35" s="416">
        <f>SUM(P35:P37)</f>
        <v>29.244</v>
      </c>
      <c r="T35" s="413">
        <f>Q35*1.5</f>
        <v>43.866</v>
      </c>
      <c r="U35" s="413">
        <f>R35*1.5</f>
        <v>43.866</v>
      </c>
      <c r="V35" s="462">
        <f>S35*1.5</f>
        <v>43.866</v>
      </c>
      <c r="W35" s="3"/>
      <c r="X35" s="3"/>
      <c r="Y35" s="3"/>
    </row>
    <row r="36" spans="1:25" ht="15.75" x14ac:dyDescent="0.25">
      <c r="A36" s="3"/>
      <c r="B36" s="390"/>
      <c r="C36" s="451"/>
      <c r="D36" s="451"/>
      <c r="E36" s="451"/>
      <c r="F36" s="106" t="s">
        <v>74</v>
      </c>
      <c r="G36" s="236">
        <v>222</v>
      </c>
      <c r="H36" s="116">
        <v>2</v>
      </c>
      <c r="I36" s="116">
        <v>2</v>
      </c>
      <c r="J36" s="116">
        <v>2</v>
      </c>
      <c r="K36" s="116">
        <v>2</v>
      </c>
      <c r="L36" s="116">
        <v>2</v>
      </c>
      <c r="M36" s="116">
        <v>2</v>
      </c>
      <c r="N36" s="237">
        <f t="shared" si="13"/>
        <v>0.44400000000000001</v>
      </c>
      <c r="O36" s="237">
        <f t="shared" si="14"/>
        <v>0.44400000000000001</v>
      </c>
      <c r="P36" s="250">
        <f t="shared" si="15"/>
        <v>0.44400000000000001</v>
      </c>
      <c r="Q36" s="417"/>
      <c r="R36" s="417"/>
      <c r="S36" s="417"/>
      <c r="T36" s="414"/>
      <c r="U36" s="414"/>
      <c r="V36" s="411"/>
      <c r="W36" s="3"/>
      <c r="X36" s="3"/>
      <c r="Y36" s="3"/>
    </row>
    <row r="37" spans="1:25" ht="15.75" x14ac:dyDescent="0.25">
      <c r="A37" s="3"/>
      <c r="B37" s="390"/>
      <c r="C37" s="451"/>
      <c r="D37" s="451"/>
      <c r="E37" s="451"/>
      <c r="F37" s="162" t="s">
        <v>14</v>
      </c>
      <c r="G37" s="237">
        <v>4400</v>
      </c>
      <c r="H37" s="116">
        <v>2</v>
      </c>
      <c r="I37" s="116">
        <v>2</v>
      </c>
      <c r="J37" s="116">
        <v>2</v>
      </c>
      <c r="K37" s="116">
        <v>2</v>
      </c>
      <c r="L37" s="116">
        <v>2</v>
      </c>
      <c r="M37" s="116">
        <v>2</v>
      </c>
      <c r="N37" s="237">
        <f t="shared" si="13"/>
        <v>8.8000000000000007</v>
      </c>
      <c r="O37" s="237">
        <f t="shared" si="14"/>
        <v>8.8000000000000007</v>
      </c>
      <c r="P37" s="250">
        <f t="shared" si="15"/>
        <v>8.8000000000000007</v>
      </c>
      <c r="Q37" s="418"/>
      <c r="R37" s="418"/>
      <c r="S37" s="418"/>
      <c r="T37" s="415"/>
      <c r="U37" s="415"/>
      <c r="V37" s="412"/>
      <c r="W37" s="3"/>
      <c r="X37" s="3"/>
      <c r="Y37" s="3"/>
    </row>
    <row r="38" spans="1:25" x14ac:dyDescent="0.25">
      <c r="A38" s="3"/>
      <c r="B38" s="428" t="s">
        <v>35</v>
      </c>
      <c r="C38" s="424">
        <v>200</v>
      </c>
      <c r="D38" s="424">
        <v>200</v>
      </c>
      <c r="E38" s="424">
        <v>200</v>
      </c>
      <c r="F38" s="105" t="s">
        <v>36</v>
      </c>
      <c r="G38" s="236">
        <v>751</v>
      </c>
      <c r="H38" s="235">
        <v>143</v>
      </c>
      <c r="I38" s="235">
        <v>143</v>
      </c>
      <c r="J38" s="235">
        <v>143</v>
      </c>
      <c r="K38" s="235">
        <v>100</v>
      </c>
      <c r="L38" s="235">
        <v>100</v>
      </c>
      <c r="M38" s="235">
        <v>100</v>
      </c>
      <c r="N38" s="236">
        <f t="shared" si="13"/>
        <v>107.393</v>
      </c>
      <c r="O38" s="236">
        <f t="shared" si="14"/>
        <v>107.393</v>
      </c>
      <c r="P38" s="236">
        <f t="shared" si="15"/>
        <v>107.393</v>
      </c>
      <c r="Q38" s="422">
        <f>SUM(N38:N39)</f>
        <v>108.66800000000001</v>
      </c>
      <c r="R38" s="422">
        <f t="shared" ref="R38:S38" si="17">SUM(O38:O39)</f>
        <v>108.66800000000001</v>
      </c>
      <c r="S38" s="422">
        <f t="shared" si="17"/>
        <v>108.66800000000001</v>
      </c>
      <c r="T38" s="421">
        <f>Q38*1.5</f>
        <v>163.00200000000001</v>
      </c>
      <c r="U38" s="478">
        <f>R38*1.5</f>
        <v>163.00200000000001</v>
      </c>
      <c r="V38" s="413">
        <f>S38*1.5</f>
        <v>163.00200000000001</v>
      </c>
      <c r="W38" s="3"/>
      <c r="X38" s="3"/>
      <c r="Y38" s="3"/>
    </row>
    <row r="39" spans="1:25" x14ac:dyDescent="0.25">
      <c r="A39" s="3"/>
      <c r="B39" s="428"/>
      <c r="C39" s="424"/>
      <c r="D39" s="424"/>
      <c r="E39" s="424"/>
      <c r="F39" s="148" t="s">
        <v>37</v>
      </c>
      <c r="G39" s="236">
        <v>425</v>
      </c>
      <c r="H39" s="113">
        <v>3</v>
      </c>
      <c r="I39" s="113">
        <v>3</v>
      </c>
      <c r="J39" s="113">
        <v>3</v>
      </c>
      <c r="K39" s="113">
        <v>3</v>
      </c>
      <c r="L39" s="113">
        <v>3</v>
      </c>
      <c r="M39" s="113">
        <v>3</v>
      </c>
      <c r="N39" s="236">
        <f t="shared" si="13"/>
        <v>1.2749999999999999</v>
      </c>
      <c r="O39" s="236">
        <f t="shared" si="14"/>
        <v>1.2749999999999999</v>
      </c>
      <c r="P39" s="236">
        <f t="shared" si="15"/>
        <v>1.2749999999999999</v>
      </c>
      <c r="Q39" s="422"/>
      <c r="R39" s="422"/>
      <c r="S39" s="422"/>
      <c r="T39" s="421"/>
      <c r="U39" s="480"/>
      <c r="V39" s="415"/>
      <c r="W39" s="3"/>
      <c r="X39" s="3"/>
      <c r="Y39" s="3"/>
    </row>
    <row r="40" spans="1:25" ht="30.75" thickBot="1" x14ac:dyDescent="0.3">
      <c r="A40" s="3"/>
      <c r="B40" s="124" t="s">
        <v>109</v>
      </c>
      <c r="C40" s="125">
        <v>30</v>
      </c>
      <c r="D40" s="125">
        <v>50</v>
      </c>
      <c r="E40" s="125">
        <v>50</v>
      </c>
      <c r="F40" s="126" t="s">
        <v>109</v>
      </c>
      <c r="G40" s="235">
        <v>550</v>
      </c>
      <c r="H40" s="113">
        <v>30</v>
      </c>
      <c r="I40" s="113">
        <v>50</v>
      </c>
      <c r="J40" s="113">
        <v>50</v>
      </c>
      <c r="K40" s="113">
        <v>30</v>
      </c>
      <c r="L40" s="113">
        <v>50</v>
      </c>
      <c r="M40" s="113">
        <v>50</v>
      </c>
      <c r="N40" s="236">
        <f t="shared" si="13"/>
        <v>16.5</v>
      </c>
      <c r="O40" s="236">
        <f t="shared" si="14"/>
        <v>27.5</v>
      </c>
      <c r="P40" s="236">
        <f t="shared" si="15"/>
        <v>27.5</v>
      </c>
      <c r="Q40" s="237">
        <f>SUM(N40)</f>
        <v>16.5</v>
      </c>
      <c r="R40" s="237">
        <f t="shared" ref="R40:S40" si="18">SUM(O40)</f>
        <v>27.5</v>
      </c>
      <c r="S40" s="237">
        <f t="shared" si="18"/>
        <v>27.5</v>
      </c>
      <c r="T40" s="240">
        <f>Q40*1.5</f>
        <v>24.75</v>
      </c>
      <c r="U40" s="255">
        <f>R40*1.5</f>
        <v>41.25</v>
      </c>
      <c r="V40" s="239">
        <f>S40*1.5</f>
        <v>41.25</v>
      </c>
      <c r="W40" s="3"/>
      <c r="X40" s="3"/>
      <c r="Y40" s="3"/>
    </row>
    <row r="41" spans="1:25" ht="15.75" thickBot="1" x14ac:dyDescent="0.3">
      <c r="A41" s="3"/>
      <c r="B41" s="475"/>
      <c r="C41" s="476"/>
      <c r="D41" s="476"/>
      <c r="E41" s="476"/>
      <c r="F41" s="476"/>
      <c r="G41" s="476"/>
      <c r="H41" s="476"/>
      <c r="I41" s="476"/>
      <c r="J41" s="476"/>
      <c r="K41" s="476"/>
      <c r="L41" s="476"/>
      <c r="M41" s="476"/>
      <c r="N41" s="476"/>
      <c r="O41" s="476"/>
      <c r="P41" s="476"/>
      <c r="Q41" s="145">
        <f t="shared" ref="Q41:V41" si="19">SUM(Q25:Q40)</f>
        <v>570.81200000000001</v>
      </c>
      <c r="R41" s="163">
        <f t="shared" si="19"/>
        <v>635.01700000000005</v>
      </c>
      <c r="S41" s="163">
        <f t="shared" si="19"/>
        <v>697.81099999999992</v>
      </c>
      <c r="T41" s="164">
        <f t="shared" si="19"/>
        <v>856.21800000000007</v>
      </c>
      <c r="U41" s="263">
        <f t="shared" si="19"/>
        <v>952.52549999999997</v>
      </c>
      <c r="V41" s="164">
        <f t="shared" si="19"/>
        <v>1046.7164999999998</v>
      </c>
      <c r="W41" s="3"/>
      <c r="X41" s="3"/>
      <c r="Y41" s="3"/>
    </row>
    <row r="42" spans="1:25" x14ac:dyDescent="0.25">
      <c r="A42" s="3"/>
      <c r="B42" s="436" t="s">
        <v>32</v>
      </c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7"/>
      <c r="N42" s="437"/>
      <c r="O42" s="437"/>
      <c r="P42" s="437"/>
      <c r="Q42" s="437"/>
      <c r="R42" s="437"/>
      <c r="S42" s="437"/>
      <c r="T42" s="437"/>
      <c r="U42" s="437"/>
      <c r="V42" s="437"/>
      <c r="W42" s="3"/>
      <c r="X42" s="3"/>
      <c r="Y42" s="3"/>
    </row>
    <row r="43" spans="1:2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3"/>
      <c r="B44" s="428" t="s">
        <v>146</v>
      </c>
      <c r="C44" s="425">
        <v>70</v>
      </c>
      <c r="D44" s="425">
        <v>90</v>
      </c>
      <c r="E44" s="425">
        <v>100</v>
      </c>
      <c r="F44" s="133" t="s">
        <v>99</v>
      </c>
      <c r="G44" s="236">
        <v>1800</v>
      </c>
      <c r="H44" s="113">
        <v>80</v>
      </c>
      <c r="I44" s="113">
        <v>90</v>
      </c>
      <c r="J44" s="113">
        <v>100</v>
      </c>
      <c r="K44" s="113">
        <v>75</v>
      </c>
      <c r="L44" s="113">
        <v>85</v>
      </c>
      <c r="M44" s="113">
        <v>90</v>
      </c>
      <c r="N44" s="236">
        <f t="shared" ref="N44:N46" si="20">H44*G44/1000</f>
        <v>144</v>
      </c>
      <c r="O44" s="236">
        <f t="shared" ref="O44:O46" si="21">I44*G44/1000</f>
        <v>162</v>
      </c>
      <c r="P44" s="123">
        <f t="shared" ref="P44:P46" si="22">J44*G44/1000</f>
        <v>180</v>
      </c>
      <c r="Q44" s="416">
        <f>SUM(N44:N49)</f>
        <v>154.78399999999999</v>
      </c>
      <c r="R44" s="416">
        <f>SUM(O44:O49)</f>
        <v>178.29</v>
      </c>
      <c r="S44" s="416">
        <f>SUM(P44:P49)</f>
        <v>199.11899999999997</v>
      </c>
      <c r="T44" s="462">
        <f>Q44*1.5</f>
        <v>232.17599999999999</v>
      </c>
      <c r="U44" s="478">
        <f>R44*1.5</f>
        <v>267.435</v>
      </c>
      <c r="V44" s="413">
        <f>S44*1.5</f>
        <v>298.67849999999999</v>
      </c>
      <c r="W44" s="3"/>
      <c r="X44" s="3"/>
      <c r="Y44" s="3"/>
    </row>
    <row r="45" spans="1:25" x14ac:dyDescent="0.25">
      <c r="A45" s="3"/>
      <c r="B45" s="428"/>
      <c r="C45" s="425"/>
      <c r="D45" s="425"/>
      <c r="E45" s="425"/>
      <c r="F45" s="105" t="s">
        <v>61</v>
      </c>
      <c r="G45" s="236">
        <v>426</v>
      </c>
      <c r="H45" s="235">
        <v>7</v>
      </c>
      <c r="I45" s="235">
        <v>12</v>
      </c>
      <c r="J45" s="116">
        <v>15</v>
      </c>
      <c r="K45" s="235">
        <v>7</v>
      </c>
      <c r="L45" s="235">
        <v>12</v>
      </c>
      <c r="M45" s="116">
        <v>15</v>
      </c>
      <c r="N45" s="236">
        <f t="shared" si="20"/>
        <v>2.9820000000000002</v>
      </c>
      <c r="O45" s="236">
        <f t="shared" si="21"/>
        <v>5.1120000000000001</v>
      </c>
      <c r="P45" s="123">
        <f t="shared" si="22"/>
        <v>6.39</v>
      </c>
      <c r="Q45" s="417"/>
      <c r="R45" s="417"/>
      <c r="S45" s="417"/>
      <c r="T45" s="411"/>
      <c r="U45" s="479"/>
      <c r="V45" s="414"/>
      <c r="W45" s="3"/>
      <c r="X45" s="3"/>
      <c r="Y45" s="3"/>
    </row>
    <row r="46" spans="1:25" x14ac:dyDescent="0.25">
      <c r="A46" s="3"/>
      <c r="B46" s="428"/>
      <c r="C46" s="425"/>
      <c r="D46" s="425"/>
      <c r="E46" s="425"/>
      <c r="F46" s="105" t="s">
        <v>95</v>
      </c>
      <c r="G46" s="236">
        <v>517</v>
      </c>
      <c r="H46" s="235">
        <v>5</v>
      </c>
      <c r="I46" s="235">
        <v>5</v>
      </c>
      <c r="J46" s="116">
        <v>5</v>
      </c>
      <c r="K46" s="235">
        <v>5</v>
      </c>
      <c r="L46" s="235">
        <v>5</v>
      </c>
      <c r="M46" s="116">
        <v>5</v>
      </c>
      <c r="N46" s="236">
        <f t="shared" si="20"/>
        <v>2.585</v>
      </c>
      <c r="O46" s="236">
        <f t="shared" si="21"/>
        <v>2.585</v>
      </c>
      <c r="P46" s="123">
        <f t="shared" si="22"/>
        <v>2.585</v>
      </c>
      <c r="Q46" s="417"/>
      <c r="R46" s="417"/>
      <c r="S46" s="417"/>
      <c r="T46" s="411"/>
      <c r="U46" s="479"/>
      <c r="V46" s="414"/>
      <c r="W46" s="3"/>
      <c r="X46" s="3"/>
      <c r="Y46" s="3"/>
    </row>
    <row r="47" spans="1:25" x14ac:dyDescent="0.25">
      <c r="A47" s="3"/>
      <c r="B47" s="428"/>
      <c r="C47" s="425"/>
      <c r="D47" s="425"/>
      <c r="E47" s="425"/>
      <c r="F47" s="134" t="s">
        <v>11</v>
      </c>
      <c r="G47" s="241">
        <v>204</v>
      </c>
      <c r="H47" s="235">
        <v>7</v>
      </c>
      <c r="I47" s="235">
        <v>12</v>
      </c>
      <c r="J47" s="113">
        <v>15</v>
      </c>
      <c r="K47" s="235">
        <v>5</v>
      </c>
      <c r="L47" s="235">
        <v>10</v>
      </c>
      <c r="M47" s="116">
        <v>12</v>
      </c>
      <c r="N47" s="236">
        <f>H47*G46/1000</f>
        <v>3.6190000000000002</v>
      </c>
      <c r="O47" s="236">
        <f>I47*G46/1000</f>
        <v>6.2039999999999997</v>
      </c>
      <c r="P47" s="123">
        <f>J47*G46/1000</f>
        <v>7.7549999999999999</v>
      </c>
      <c r="Q47" s="417"/>
      <c r="R47" s="417"/>
      <c r="S47" s="417"/>
      <c r="T47" s="411"/>
      <c r="U47" s="479"/>
      <c r="V47" s="414"/>
      <c r="W47" s="3"/>
      <c r="X47" s="3"/>
      <c r="Y47" s="3"/>
    </row>
    <row r="48" spans="1:25" x14ac:dyDescent="0.25">
      <c r="A48" s="3"/>
      <c r="B48" s="428"/>
      <c r="C48" s="425"/>
      <c r="D48" s="425"/>
      <c r="E48" s="425"/>
      <c r="F48" s="105" t="s">
        <v>12</v>
      </c>
      <c r="G48" s="236">
        <v>791</v>
      </c>
      <c r="H48" s="116">
        <v>2</v>
      </c>
      <c r="I48" s="116">
        <v>3</v>
      </c>
      <c r="J48" s="116">
        <v>3</v>
      </c>
      <c r="K48" s="116">
        <v>2</v>
      </c>
      <c r="L48" s="116">
        <v>3</v>
      </c>
      <c r="M48" s="116">
        <v>3</v>
      </c>
      <c r="N48" s="236">
        <f t="shared" ref="N48:N60" si="23">H48*G48/1000</f>
        <v>1.5820000000000001</v>
      </c>
      <c r="O48" s="236">
        <f t="shared" ref="O48:O60" si="24">I48*G48/1000</f>
        <v>2.3730000000000002</v>
      </c>
      <c r="P48" s="123">
        <f t="shared" ref="P48:P60" si="25">J48*G48/1000</f>
        <v>2.3730000000000002</v>
      </c>
      <c r="Q48" s="417"/>
      <c r="R48" s="417"/>
      <c r="S48" s="417"/>
      <c r="T48" s="411"/>
      <c r="U48" s="479"/>
      <c r="V48" s="414"/>
      <c r="W48" s="3"/>
      <c r="X48" s="3"/>
      <c r="Y48" s="3"/>
    </row>
    <row r="49" spans="1:25" ht="15.75" x14ac:dyDescent="0.25">
      <c r="A49" s="3"/>
      <c r="B49" s="428"/>
      <c r="C49" s="425"/>
      <c r="D49" s="425"/>
      <c r="E49" s="425"/>
      <c r="F49" s="106" t="s">
        <v>27</v>
      </c>
      <c r="G49" s="236">
        <v>80</v>
      </c>
      <c r="H49" s="116">
        <v>0.2</v>
      </c>
      <c r="I49" s="116">
        <v>0.2</v>
      </c>
      <c r="J49" s="116">
        <v>0.2</v>
      </c>
      <c r="K49" s="116">
        <v>0.2</v>
      </c>
      <c r="L49" s="116">
        <v>0.2</v>
      </c>
      <c r="M49" s="116">
        <v>0.2</v>
      </c>
      <c r="N49" s="236">
        <f t="shared" si="23"/>
        <v>1.6E-2</v>
      </c>
      <c r="O49" s="236">
        <f t="shared" si="24"/>
        <v>1.6E-2</v>
      </c>
      <c r="P49" s="123">
        <f t="shared" si="25"/>
        <v>1.6E-2</v>
      </c>
      <c r="Q49" s="418"/>
      <c r="R49" s="418"/>
      <c r="S49" s="418"/>
      <c r="T49" s="412"/>
      <c r="U49" s="480"/>
      <c r="V49" s="415"/>
      <c r="W49" s="3"/>
      <c r="X49" s="3"/>
      <c r="Y49" s="3"/>
    </row>
    <row r="50" spans="1:25" ht="15.75" x14ac:dyDescent="0.25">
      <c r="A50" s="3"/>
      <c r="B50" s="389" t="s">
        <v>92</v>
      </c>
      <c r="C50" s="449">
        <v>20</v>
      </c>
      <c r="D50" s="449">
        <v>20</v>
      </c>
      <c r="E50" s="449">
        <v>20</v>
      </c>
      <c r="F50" s="106" t="s">
        <v>75</v>
      </c>
      <c r="G50" s="236">
        <v>2000</v>
      </c>
      <c r="H50" s="116">
        <v>10</v>
      </c>
      <c r="I50" s="116">
        <v>10</v>
      </c>
      <c r="J50" s="116">
        <v>10</v>
      </c>
      <c r="K50" s="116">
        <v>10</v>
      </c>
      <c r="L50" s="116">
        <v>10</v>
      </c>
      <c r="M50" s="116">
        <v>10</v>
      </c>
      <c r="N50" s="236">
        <f t="shared" si="23"/>
        <v>20</v>
      </c>
      <c r="O50" s="236">
        <f t="shared" si="24"/>
        <v>20</v>
      </c>
      <c r="P50" s="123">
        <f t="shared" si="25"/>
        <v>20</v>
      </c>
      <c r="Q50" s="416">
        <f>SUM(N50:N52)</f>
        <v>29.244</v>
      </c>
      <c r="R50" s="416">
        <f>SUM(O50:O52)</f>
        <v>29.244</v>
      </c>
      <c r="S50" s="416">
        <f>SUM(P50:P52)</f>
        <v>29.244</v>
      </c>
      <c r="T50" s="462">
        <f>Q50*1.5</f>
        <v>43.866</v>
      </c>
      <c r="U50" s="478">
        <f>R50*1.5</f>
        <v>43.866</v>
      </c>
      <c r="V50" s="413">
        <f>S50*1.5</f>
        <v>43.866</v>
      </c>
      <c r="W50" s="3"/>
      <c r="X50" s="3"/>
      <c r="Y50" s="3"/>
    </row>
    <row r="51" spans="1:25" ht="15.75" x14ac:dyDescent="0.25">
      <c r="A51" s="3"/>
      <c r="B51" s="390"/>
      <c r="C51" s="451"/>
      <c r="D51" s="451"/>
      <c r="E51" s="451"/>
      <c r="F51" s="106" t="s">
        <v>74</v>
      </c>
      <c r="G51" s="236">
        <v>222</v>
      </c>
      <c r="H51" s="116">
        <v>2</v>
      </c>
      <c r="I51" s="116">
        <v>2</v>
      </c>
      <c r="J51" s="116">
        <v>2</v>
      </c>
      <c r="K51" s="116">
        <v>2</v>
      </c>
      <c r="L51" s="116">
        <v>2</v>
      </c>
      <c r="M51" s="116">
        <v>2</v>
      </c>
      <c r="N51" s="236">
        <f t="shared" si="23"/>
        <v>0.44400000000000001</v>
      </c>
      <c r="O51" s="236">
        <f t="shared" si="24"/>
        <v>0.44400000000000001</v>
      </c>
      <c r="P51" s="123">
        <f t="shared" si="25"/>
        <v>0.44400000000000001</v>
      </c>
      <c r="Q51" s="417"/>
      <c r="R51" s="417"/>
      <c r="S51" s="417"/>
      <c r="T51" s="411"/>
      <c r="U51" s="479"/>
      <c r="V51" s="414"/>
      <c r="W51" s="3"/>
      <c r="X51" s="3"/>
      <c r="Y51" s="3"/>
    </row>
    <row r="52" spans="1:25" ht="15.75" x14ac:dyDescent="0.25">
      <c r="A52" s="3"/>
      <c r="B52" s="390"/>
      <c r="C52" s="451"/>
      <c r="D52" s="451"/>
      <c r="E52" s="451"/>
      <c r="F52" s="106" t="s">
        <v>14</v>
      </c>
      <c r="G52" s="236">
        <v>4400</v>
      </c>
      <c r="H52" s="116">
        <v>2</v>
      </c>
      <c r="I52" s="116">
        <v>2</v>
      </c>
      <c r="J52" s="116">
        <v>2</v>
      </c>
      <c r="K52" s="116">
        <v>2</v>
      </c>
      <c r="L52" s="116">
        <v>2</v>
      </c>
      <c r="M52" s="116">
        <v>2</v>
      </c>
      <c r="N52" s="236">
        <f t="shared" si="23"/>
        <v>8.8000000000000007</v>
      </c>
      <c r="O52" s="236">
        <f t="shared" si="24"/>
        <v>8.8000000000000007</v>
      </c>
      <c r="P52" s="123">
        <f t="shared" si="25"/>
        <v>8.8000000000000007</v>
      </c>
      <c r="Q52" s="418"/>
      <c r="R52" s="418"/>
      <c r="S52" s="418"/>
      <c r="T52" s="412"/>
      <c r="U52" s="480"/>
      <c r="V52" s="415"/>
      <c r="W52" s="3"/>
      <c r="X52" s="3"/>
      <c r="Y52" s="3"/>
    </row>
    <row r="53" spans="1:25" ht="15.75" customHeight="1" x14ac:dyDescent="0.25">
      <c r="A53" s="3"/>
      <c r="B53" s="389" t="s">
        <v>147</v>
      </c>
      <c r="C53" s="449">
        <v>130</v>
      </c>
      <c r="D53" s="449">
        <v>150</v>
      </c>
      <c r="E53" s="449">
        <v>180</v>
      </c>
      <c r="F53" s="117" t="s">
        <v>68</v>
      </c>
      <c r="G53" s="236">
        <v>435</v>
      </c>
      <c r="H53" s="116">
        <v>54</v>
      </c>
      <c r="I53" s="116">
        <v>63</v>
      </c>
      <c r="J53" s="116">
        <v>75</v>
      </c>
      <c r="K53" s="116">
        <v>54</v>
      </c>
      <c r="L53" s="116">
        <v>63</v>
      </c>
      <c r="M53" s="116">
        <v>75</v>
      </c>
      <c r="N53" s="236">
        <f t="shared" si="23"/>
        <v>23.49</v>
      </c>
      <c r="O53" s="236">
        <f t="shared" si="24"/>
        <v>27.405000000000001</v>
      </c>
      <c r="P53" s="123">
        <f t="shared" si="25"/>
        <v>32.625</v>
      </c>
      <c r="Q53" s="416">
        <f>SUM(N53:N55)</f>
        <v>36.705999999999996</v>
      </c>
      <c r="R53" s="416">
        <f>SUM(O53:O55)</f>
        <v>49.420999999999999</v>
      </c>
      <c r="S53" s="416">
        <f>SUM(P53:P55)</f>
        <v>63.440999999999995</v>
      </c>
      <c r="T53" s="413">
        <f>Q53*1.5</f>
        <v>55.058999999999997</v>
      </c>
      <c r="U53" s="413">
        <f>R53*1.5</f>
        <v>74.131500000000003</v>
      </c>
      <c r="V53" s="462">
        <f>S53*1.5</f>
        <v>95.16149999999999</v>
      </c>
      <c r="W53" s="3"/>
      <c r="X53" s="3"/>
      <c r="Y53" s="3"/>
    </row>
    <row r="54" spans="1:25" ht="15.75" customHeight="1" x14ac:dyDescent="0.25">
      <c r="A54" s="3"/>
      <c r="B54" s="390"/>
      <c r="C54" s="451"/>
      <c r="D54" s="451"/>
      <c r="E54" s="451"/>
      <c r="F54" s="186" t="s">
        <v>14</v>
      </c>
      <c r="G54" s="187">
        <v>4400</v>
      </c>
      <c r="H54" s="113">
        <v>3</v>
      </c>
      <c r="I54" s="113">
        <v>5</v>
      </c>
      <c r="J54" s="113">
        <v>7</v>
      </c>
      <c r="K54" s="113">
        <v>3</v>
      </c>
      <c r="L54" s="113">
        <v>5</v>
      </c>
      <c r="M54" s="113">
        <v>7</v>
      </c>
      <c r="N54" s="236">
        <f t="shared" si="23"/>
        <v>13.2</v>
      </c>
      <c r="O54" s="236">
        <f t="shared" si="24"/>
        <v>22</v>
      </c>
      <c r="P54" s="123">
        <f t="shared" si="25"/>
        <v>30.8</v>
      </c>
      <c r="Q54" s="417"/>
      <c r="R54" s="417"/>
      <c r="S54" s="417"/>
      <c r="T54" s="414"/>
      <c r="U54" s="414"/>
      <c r="V54" s="411"/>
      <c r="W54" s="3"/>
      <c r="X54" s="3"/>
      <c r="Y54" s="3"/>
    </row>
    <row r="55" spans="1:25" ht="15" customHeight="1" thickBot="1" x14ac:dyDescent="0.3">
      <c r="A55" s="3"/>
      <c r="B55" s="426"/>
      <c r="C55" s="450"/>
      <c r="D55" s="450"/>
      <c r="E55" s="450"/>
      <c r="F55" s="117" t="s">
        <v>27</v>
      </c>
      <c r="G55" s="236">
        <v>80</v>
      </c>
      <c r="H55" s="116">
        <v>0.2</v>
      </c>
      <c r="I55" s="116">
        <v>0.2</v>
      </c>
      <c r="J55" s="116">
        <v>0.2</v>
      </c>
      <c r="K55" s="116">
        <v>0.2</v>
      </c>
      <c r="L55" s="116">
        <v>0.2</v>
      </c>
      <c r="M55" s="116">
        <v>0.2</v>
      </c>
      <c r="N55" s="236">
        <f t="shared" si="23"/>
        <v>1.6E-2</v>
      </c>
      <c r="O55" s="236">
        <f t="shared" si="24"/>
        <v>1.6E-2</v>
      </c>
      <c r="P55" s="123">
        <f t="shared" si="25"/>
        <v>1.6E-2</v>
      </c>
      <c r="Q55" s="418"/>
      <c r="R55" s="418"/>
      <c r="S55" s="418"/>
      <c r="T55" s="415"/>
      <c r="U55" s="415"/>
      <c r="V55" s="412"/>
      <c r="W55" s="3"/>
      <c r="X55" s="3"/>
      <c r="Y55" s="3"/>
    </row>
    <row r="56" spans="1:25" ht="15" customHeight="1" x14ac:dyDescent="0.25">
      <c r="A56" s="3"/>
      <c r="B56" s="154" t="s">
        <v>124</v>
      </c>
      <c r="C56" s="244">
        <v>20</v>
      </c>
      <c r="D56" s="244">
        <v>25</v>
      </c>
      <c r="E56" s="244">
        <v>30</v>
      </c>
      <c r="F56" s="155" t="s">
        <v>123</v>
      </c>
      <c r="G56" s="236">
        <v>1000</v>
      </c>
      <c r="H56" s="116">
        <v>22</v>
      </c>
      <c r="I56" s="116">
        <v>27</v>
      </c>
      <c r="J56" s="116">
        <v>32</v>
      </c>
      <c r="K56" s="116">
        <v>20</v>
      </c>
      <c r="L56" s="156">
        <v>25</v>
      </c>
      <c r="M56" s="156">
        <v>30</v>
      </c>
      <c r="N56" s="236">
        <f t="shared" si="23"/>
        <v>22</v>
      </c>
      <c r="O56" s="253">
        <f t="shared" si="24"/>
        <v>27</v>
      </c>
      <c r="P56" s="115">
        <f t="shared" si="25"/>
        <v>32</v>
      </c>
      <c r="Q56" s="236">
        <f>N56</f>
        <v>22</v>
      </c>
      <c r="R56" s="236">
        <f t="shared" ref="R56:S56" si="26">O56</f>
        <v>27</v>
      </c>
      <c r="S56" s="236">
        <f t="shared" si="26"/>
        <v>32</v>
      </c>
      <c r="T56" s="242">
        <f t="shared" ref="T56:V57" si="27">Q56*1.5</f>
        <v>33</v>
      </c>
      <c r="U56" s="242">
        <f t="shared" si="27"/>
        <v>40.5</v>
      </c>
      <c r="V56" s="242">
        <f t="shared" si="27"/>
        <v>48</v>
      </c>
      <c r="W56" s="3"/>
      <c r="X56" s="3"/>
      <c r="Y56" s="3"/>
    </row>
    <row r="57" spans="1:25" ht="15" customHeight="1" x14ac:dyDescent="0.25">
      <c r="A57" s="3"/>
      <c r="B57" s="428" t="s">
        <v>29</v>
      </c>
      <c r="C57" s="424">
        <v>200</v>
      </c>
      <c r="D57" s="424">
        <v>200</v>
      </c>
      <c r="E57" s="424">
        <v>200</v>
      </c>
      <c r="F57" s="105" t="s">
        <v>30</v>
      </c>
      <c r="G57" s="108">
        <v>1960</v>
      </c>
      <c r="H57" s="125">
        <v>30</v>
      </c>
      <c r="I57" s="125">
        <v>30</v>
      </c>
      <c r="J57" s="125">
        <v>30</v>
      </c>
      <c r="K57" s="125">
        <v>30</v>
      </c>
      <c r="L57" s="125">
        <v>30</v>
      </c>
      <c r="M57" s="125">
        <v>30</v>
      </c>
      <c r="N57" s="237">
        <f t="shared" si="23"/>
        <v>58.8</v>
      </c>
      <c r="O57" s="236">
        <f t="shared" si="24"/>
        <v>58.8</v>
      </c>
      <c r="P57" s="250">
        <f t="shared" si="25"/>
        <v>58.8</v>
      </c>
      <c r="Q57" s="416">
        <f>SUM(N57:N58)</f>
        <v>60.074999999999996</v>
      </c>
      <c r="R57" s="416">
        <f t="shared" ref="R57:S57" si="28">SUM(O57:O58)</f>
        <v>60.074999999999996</v>
      </c>
      <c r="S57" s="416">
        <f t="shared" si="28"/>
        <v>60.074999999999996</v>
      </c>
      <c r="T57" s="462">
        <f t="shared" si="27"/>
        <v>90.112499999999997</v>
      </c>
      <c r="U57" s="478">
        <f t="shared" si="27"/>
        <v>90.112499999999997</v>
      </c>
      <c r="V57" s="413">
        <f t="shared" si="27"/>
        <v>90.112499999999997</v>
      </c>
      <c r="W57" s="3"/>
      <c r="X57" s="3"/>
      <c r="Y57" s="3"/>
    </row>
    <row r="58" spans="1:25" ht="15" customHeight="1" x14ac:dyDescent="0.25">
      <c r="A58" s="3"/>
      <c r="B58" s="428"/>
      <c r="C58" s="424"/>
      <c r="D58" s="424"/>
      <c r="E58" s="424"/>
      <c r="F58" s="105" t="s">
        <v>31</v>
      </c>
      <c r="G58" s="108">
        <v>425</v>
      </c>
      <c r="H58" s="125">
        <v>3</v>
      </c>
      <c r="I58" s="125">
        <v>3</v>
      </c>
      <c r="J58" s="125">
        <v>3</v>
      </c>
      <c r="K58" s="125">
        <v>3</v>
      </c>
      <c r="L58" s="125">
        <v>3</v>
      </c>
      <c r="M58" s="125">
        <v>3</v>
      </c>
      <c r="N58" s="237">
        <f t="shared" si="23"/>
        <v>1.2749999999999999</v>
      </c>
      <c r="O58" s="237">
        <f t="shared" si="24"/>
        <v>1.2749999999999999</v>
      </c>
      <c r="P58" s="250">
        <f t="shared" si="25"/>
        <v>1.2749999999999999</v>
      </c>
      <c r="Q58" s="418"/>
      <c r="R58" s="418"/>
      <c r="S58" s="418"/>
      <c r="T58" s="412"/>
      <c r="U58" s="480"/>
      <c r="V58" s="415"/>
      <c r="W58" s="3"/>
      <c r="X58" s="3"/>
      <c r="Y58" s="3"/>
    </row>
    <row r="59" spans="1:25" ht="15" customHeight="1" x14ac:dyDescent="0.25">
      <c r="A59" s="3"/>
      <c r="B59" s="121" t="s">
        <v>65</v>
      </c>
      <c r="C59" s="122">
        <v>120</v>
      </c>
      <c r="D59" s="122">
        <v>120</v>
      </c>
      <c r="E59" s="122">
        <v>120</v>
      </c>
      <c r="F59" s="106" t="s">
        <v>50</v>
      </c>
      <c r="G59" s="236">
        <v>751</v>
      </c>
      <c r="H59" s="113">
        <v>150</v>
      </c>
      <c r="I59" s="113">
        <v>150</v>
      </c>
      <c r="J59" s="113">
        <v>150</v>
      </c>
      <c r="K59" s="113">
        <v>120</v>
      </c>
      <c r="L59" s="113">
        <v>120</v>
      </c>
      <c r="M59" s="113">
        <v>120</v>
      </c>
      <c r="N59" s="236">
        <f t="shared" si="23"/>
        <v>112.65</v>
      </c>
      <c r="O59" s="236">
        <f t="shared" si="24"/>
        <v>112.65</v>
      </c>
      <c r="P59" s="123">
        <f t="shared" si="25"/>
        <v>112.65</v>
      </c>
      <c r="Q59" s="236">
        <f>SUM(N59)</f>
        <v>112.65</v>
      </c>
      <c r="R59" s="236">
        <f t="shared" ref="R59:S60" si="29">SUM(O59)</f>
        <v>112.65</v>
      </c>
      <c r="S59" s="236">
        <f t="shared" si="29"/>
        <v>112.65</v>
      </c>
      <c r="T59" s="243">
        <f t="shared" ref="T59:V60" si="30">Q59*1.5</f>
        <v>168.97500000000002</v>
      </c>
      <c r="U59" s="199">
        <f t="shared" si="30"/>
        <v>168.97500000000002</v>
      </c>
      <c r="V59" s="242">
        <f t="shared" si="30"/>
        <v>168.97500000000002</v>
      </c>
      <c r="W59" s="3"/>
      <c r="X59" s="3"/>
      <c r="Y59" s="3"/>
    </row>
    <row r="60" spans="1:25" ht="30.75" thickBot="1" x14ac:dyDescent="0.3">
      <c r="A60" s="3"/>
      <c r="B60" s="138" t="s">
        <v>109</v>
      </c>
      <c r="C60" s="139">
        <v>30</v>
      </c>
      <c r="D60" s="139">
        <v>50</v>
      </c>
      <c r="E60" s="139">
        <v>50</v>
      </c>
      <c r="F60" s="140" t="s">
        <v>109</v>
      </c>
      <c r="G60" s="139">
        <v>550</v>
      </c>
      <c r="H60" s="201">
        <v>30</v>
      </c>
      <c r="I60" s="201">
        <v>50</v>
      </c>
      <c r="J60" s="201">
        <v>50</v>
      </c>
      <c r="K60" s="201">
        <v>30</v>
      </c>
      <c r="L60" s="201">
        <v>50</v>
      </c>
      <c r="M60" s="201">
        <v>50</v>
      </c>
      <c r="N60" s="143">
        <f t="shared" si="23"/>
        <v>16.5</v>
      </c>
      <c r="O60" s="143">
        <f t="shared" si="24"/>
        <v>27.5</v>
      </c>
      <c r="P60" s="144">
        <f t="shared" si="25"/>
        <v>27.5</v>
      </c>
      <c r="Q60" s="237">
        <f>SUM(N60)</f>
        <v>16.5</v>
      </c>
      <c r="R60" s="237">
        <f t="shared" si="29"/>
        <v>27.5</v>
      </c>
      <c r="S60" s="237">
        <f t="shared" si="29"/>
        <v>27.5</v>
      </c>
      <c r="T60" s="240">
        <f t="shared" si="30"/>
        <v>24.75</v>
      </c>
      <c r="U60" s="255">
        <f t="shared" si="30"/>
        <v>41.25</v>
      </c>
      <c r="V60" s="239">
        <f t="shared" si="30"/>
        <v>41.25</v>
      </c>
      <c r="W60" s="3"/>
      <c r="X60" s="3"/>
      <c r="Y60" s="3"/>
    </row>
    <row r="61" spans="1:25" ht="15.75" thickBot="1" x14ac:dyDescent="0.3">
      <c r="A61" s="3"/>
      <c r="B61" s="498"/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439"/>
      <c r="Q61" s="145">
        <f>SUM(Q44:Q60)</f>
        <v>431.95899999999995</v>
      </c>
      <c r="R61" s="145">
        <f t="shared" ref="R61:V61" si="31">SUM(R44:R60)</f>
        <v>484.17999999999995</v>
      </c>
      <c r="S61" s="145">
        <f t="shared" si="31"/>
        <v>524.029</v>
      </c>
      <c r="T61" s="145">
        <f t="shared" si="31"/>
        <v>647.93849999999998</v>
      </c>
      <c r="U61" s="145">
        <f t="shared" si="31"/>
        <v>726.27</v>
      </c>
      <c r="V61" s="145">
        <f t="shared" si="31"/>
        <v>786.04349999999999</v>
      </c>
      <c r="W61" s="3"/>
      <c r="X61" s="3"/>
      <c r="Y61" s="3"/>
    </row>
    <row r="62" spans="1:25" ht="17.25" customHeight="1" thickBot="1" x14ac:dyDescent="0.3">
      <c r="A62" s="3"/>
      <c r="B62" s="448" t="s">
        <v>38</v>
      </c>
      <c r="C62" s="448"/>
      <c r="D62" s="448"/>
      <c r="E62" s="448"/>
      <c r="F62" s="448"/>
      <c r="G62" s="448"/>
      <c r="H62" s="448"/>
      <c r="I62" s="448"/>
      <c r="J62" s="448"/>
      <c r="K62" s="448"/>
      <c r="L62" s="448"/>
      <c r="M62" s="448"/>
      <c r="N62" s="448"/>
      <c r="O62" s="448"/>
      <c r="P62" s="448"/>
      <c r="Q62" s="207"/>
      <c r="R62" s="207"/>
      <c r="S62" s="207"/>
      <c r="T62" s="208"/>
      <c r="U62" s="208"/>
      <c r="V62" s="208"/>
      <c r="W62" s="3"/>
      <c r="X62" s="3"/>
      <c r="Y62" s="3"/>
    </row>
    <row r="63" spans="1:25" ht="21" customHeight="1" x14ac:dyDescent="0.25">
      <c r="A63" s="3"/>
      <c r="B63" s="441" t="s">
        <v>148</v>
      </c>
      <c r="C63" s="484">
        <v>70</v>
      </c>
      <c r="D63" s="484">
        <v>90</v>
      </c>
      <c r="E63" s="484">
        <v>100</v>
      </c>
      <c r="F63" s="104" t="s">
        <v>62</v>
      </c>
      <c r="G63" s="150">
        <v>2850</v>
      </c>
      <c r="H63" s="151">
        <v>70</v>
      </c>
      <c r="I63" s="151">
        <v>74</v>
      </c>
      <c r="J63" s="151">
        <v>76</v>
      </c>
      <c r="K63" s="151">
        <v>63</v>
      </c>
      <c r="L63" s="151">
        <v>69</v>
      </c>
      <c r="M63" s="151">
        <v>70</v>
      </c>
      <c r="N63" s="253">
        <f t="shared" ref="N63:N77" si="32">H63*G63/1000</f>
        <v>199.5</v>
      </c>
      <c r="O63" s="253">
        <f t="shared" ref="O63:O77" si="33">I63*G63/1000</f>
        <v>210.9</v>
      </c>
      <c r="P63" s="115">
        <f>J63*G63/1000</f>
        <v>216.6</v>
      </c>
      <c r="Q63" s="481">
        <f>SUM(N63:N68)</f>
        <v>214.71599999999998</v>
      </c>
      <c r="R63" s="481">
        <f>SUM(O63:O68)</f>
        <v>233.60399999999998</v>
      </c>
      <c r="S63" s="481">
        <f>SUM(P63:P68)</f>
        <v>244.58799999999999</v>
      </c>
      <c r="T63" s="483">
        <f>Q63*1.5</f>
        <v>322.07399999999996</v>
      </c>
      <c r="U63" s="483">
        <f>R63*1.5</f>
        <v>350.40599999999995</v>
      </c>
      <c r="V63" s="482">
        <f>S63*1.5</f>
        <v>366.88200000000001</v>
      </c>
      <c r="W63" s="3"/>
      <c r="X63" s="3"/>
      <c r="Y63" s="3"/>
    </row>
    <row r="64" spans="1:25" ht="15.75" x14ac:dyDescent="0.25">
      <c r="A64" s="3"/>
      <c r="B64" s="428"/>
      <c r="C64" s="424"/>
      <c r="D64" s="424"/>
      <c r="E64" s="424"/>
      <c r="F64" s="106" t="s">
        <v>34</v>
      </c>
      <c r="G64" s="236">
        <v>219</v>
      </c>
      <c r="H64" s="125">
        <v>10</v>
      </c>
      <c r="I64" s="125">
        <v>14</v>
      </c>
      <c r="J64" s="125">
        <v>18</v>
      </c>
      <c r="K64" s="125">
        <v>8</v>
      </c>
      <c r="L64" s="125">
        <v>12</v>
      </c>
      <c r="M64" s="125">
        <v>15</v>
      </c>
      <c r="N64" s="236">
        <f t="shared" si="32"/>
        <v>2.19</v>
      </c>
      <c r="O64" s="236">
        <f t="shared" si="33"/>
        <v>3.0659999999999998</v>
      </c>
      <c r="P64" s="123">
        <f t="shared" ref="P64:P68" si="34">J64*G64/1000</f>
        <v>3.9420000000000002</v>
      </c>
      <c r="Q64" s="422"/>
      <c r="R64" s="422"/>
      <c r="S64" s="422"/>
      <c r="T64" s="423"/>
      <c r="U64" s="423"/>
      <c r="V64" s="421"/>
      <c r="W64" s="3"/>
      <c r="X64" s="3"/>
      <c r="Y64" s="3"/>
    </row>
    <row r="65" spans="1:25" ht="15.75" customHeight="1" x14ac:dyDescent="0.25">
      <c r="A65" s="3"/>
      <c r="B65" s="428"/>
      <c r="C65" s="424"/>
      <c r="D65" s="424"/>
      <c r="E65" s="424"/>
      <c r="F65" s="106" t="s">
        <v>75</v>
      </c>
      <c r="G65" s="236">
        <v>2000</v>
      </c>
      <c r="H65" s="125">
        <v>5</v>
      </c>
      <c r="I65" s="125">
        <v>8</v>
      </c>
      <c r="J65" s="125">
        <v>10</v>
      </c>
      <c r="K65" s="125">
        <v>5</v>
      </c>
      <c r="L65" s="125">
        <v>8</v>
      </c>
      <c r="M65" s="125">
        <v>10</v>
      </c>
      <c r="N65" s="236">
        <f t="shared" si="32"/>
        <v>10</v>
      </c>
      <c r="O65" s="236">
        <f t="shared" si="33"/>
        <v>16</v>
      </c>
      <c r="P65" s="123">
        <f t="shared" si="34"/>
        <v>20</v>
      </c>
      <c r="Q65" s="422"/>
      <c r="R65" s="422"/>
      <c r="S65" s="422"/>
      <c r="T65" s="423"/>
      <c r="U65" s="423"/>
      <c r="V65" s="421"/>
      <c r="W65" s="3"/>
      <c r="X65" s="3"/>
      <c r="Y65" s="3"/>
    </row>
    <row r="66" spans="1:25" ht="15.75" customHeight="1" x14ac:dyDescent="0.25">
      <c r="A66" s="3"/>
      <c r="B66" s="428"/>
      <c r="C66" s="424"/>
      <c r="D66" s="424"/>
      <c r="E66" s="424"/>
      <c r="F66" s="105" t="s">
        <v>33</v>
      </c>
      <c r="G66" s="236">
        <v>204</v>
      </c>
      <c r="H66" s="125">
        <v>7</v>
      </c>
      <c r="I66" s="125">
        <v>10</v>
      </c>
      <c r="J66" s="125">
        <v>12</v>
      </c>
      <c r="K66" s="125">
        <v>5</v>
      </c>
      <c r="L66" s="125">
        <v>8</v>
      </c>
      <c r="M66" s="125">
        <v>10</v>
      </c>
      <c r="N66" s="236">
        <f t="shared" si="32"/>
        <v>1.4279999999999999</v>
      </c>
      <c r="O66" s="236">
        <f t="shared" si="33"/>
        <v>2.04</v>
      </c>
      <c r="P66" s="123">
        <f t="shared" si="34"/>
        <v>2.448</v>
      </c>
      <c r="Q66" s="422"/>
      <c r="R66" s="422"/>
      <c r="S66" s="422"/>
      <c r="T66" s="423"/>
      <c r="U66" s="423"/>
      <c r="V66" s="421"/>
      <c r="W66" s="3"/>
      <c r="X66" s="3"/>
      <c r="Y66" s="3"/>
    </row>
    <row r="67" spans="1:25" x14ac:dyDescent="0.25">
      <c r="A67" s="3"/>
      <c r="B67" s="428"/>
      <c r="C67" s="424"/>
      <c r="D67" s="424"/>
      <c r="E67" s="424"/>
      <c r="F67" s="248" t="s">
        <v>12</v>
      </c>
      <c r="G67" s="236">
        <v>791</v>
      </c>
      <c r="H67" s="235">
        <v>2</v>
      </c>
      <c r="I67" s="235">
        <v>2</v>
      </c>
      <c r="J67" s="235">
        <v>2</v>
      </c>
      <c r="K67" s="235">
        <v>2</v>
      </c>
      <c r="L67" s="235">
        <v>2</v>
      </c>
      <c r="M67" s="235">
        <v>2</v>
      </c>
      <c r="N67" s="236">
        <f t="shared" si="32"/>
        <v>1.5820000000000001</v>
      </c>
      <c r="O67" s="236">
        <f t="shared" si="33"/>
        <v>1.5820000000000001</v>
      </c>
      <c r="P67" s="123">
        <f t="shared" si="34"/>
        <v>1.5820000000000001</v>
      </c>
      <c r="Q67" s="422"/>
      <c r="R67" s="422"/>
      <c r="S67" s="422"/>
      <c r="T67" s="423"/>
      <c r="U67" s="423"/>
      <c r="V67" s="421"/>
      <c r="W67" s="3"/>
      <c r="X67" s="3"/>
      <c r="Y67" s="3"/>
    </row>
    <row r="68" spans="1:25" ht="15.75" customHeight="1" x14ac:dyDescent="0.25">
      <c r="A68" s="3"/>
      <c r="B68" s="428"/>
      <c r="C68" s="424"/>
      <c r="D68" s="424"/>
      <c r="E68" s="424"/>
      <c r="F68" s="106" t="s">
        <v>27</v>
      </c>
      <c r="G68" s="236">
        <v>80</v>
      </c>
      <c r="H68" s="158">
        <v>0.2</v>
      </c>
      <c r="I68" s="158">
        <v>0.2</v>
      </c>
      <c r="J68" s="158">
        <v>0.2</v>
      </c>
      <c r="K68" s="158">
        <v>0.2</v>
      </c>
      <c r="L68" s="209">
        <v>0.2</v>
      </c>
      <c r="M68" s="209">
        <v>0.2</v>
      </c>
      <c r="N68" s="236">
        <f t="shared" si="32"/>
        <v>1.6E-2</v>
      </c>
      <c r="O68" s="236">
        <f t="shared" si="33"/>
        <v>1.6E-2</v>
      </c>
      <c r="P68" s="123">
        <f t="shared" si="34"/>
        <v>1.6E-2</v>
      </c>
      <c r="Q68" s="422"/>
      <c r="R68" s="422"/>
      <c r="S68" s="422"/>
      <c r="T68" s="423"/>
      <c r="U68" s="423"/>
      <c r="V68" s="421"/>
      <c r="W68" s="3"/>
      <c r="X68" s="3"/>
      <c r="Y68" s="3"/>
    </row>
    <row r="69" spans="1:25" ht="15.75" customHeight="1" x14ac:dyDescent="0.25">
      <c r="A69" s="3"/>
      <c r="B69" s="389" t="s">
        <v>71</v>
      </c>
      <c r="C69" s="494">
        <v>130</v>
      </c>
      <c r="D69" s="494">
        <v>150</v>
      </c>
      <c r="E69" s="494">
        <v>180</v>
      </c>
      <c r="F69" s="106" t="s">
        <v>70</v>
      </c>
      <c r="G69" s="236">
        <v>276</v>
      </c>
      <c r="H69" s="114">
        <v>140</v>
      </c>
      <c r="I69" s="114">
        <v>144</v>
      </c>
      <c r="J69" s="114">
        <v>150</v>
      </c>
      <c r="K69" s="210">
        <v>93</v>
      </c>
      <c r="L69" s="120">
        <v>108</v>
      </c>
      <c r="M69" s="120">
        <v>111</v>
      </c>
      <c r="N69" s="211">
        <f t="shared" si="32"/>
        <v>38.64</v>
      </c>
      <c r="O69" s="236">
        <f t="shared" si="33"/>
        <v>39.744</v>
      </c>
      <c r="P69" s="123">
        <f>H69*G69/1000</f>
        <v>38.64</v>
      </c>
      <c r="Q69" s="422">
        <f>SUM(N69:N73)</f>
        <v>102.58100000000002</v>
      </c>
      <c r="R69" s="422">
        <f t="shared" ref="R69:S69" si="35">SUM(O69:O73)</f>
        <v>97.64</v>
      </c>
      <c r="S69" s="422">
        <f t="shared" si="35"/>
        <v>102.58100000000002</v>
      </c>
      <c r="T69" s="423">
        <f>Q69*1.5</f>
        <v>153.87150000000003</v>
      </c>
      <c r="U69" s="423">
        <f>R69*1.5</f>
        <v>146.46</v>
      </c>
      <c r="V69" s="421">
        <f>S69*1.5</f>
        <v>153.87150000000003</v>
      </c>
      <c r="W69" s="3"/>
      <c r="X69" s="3"/>
      <c r="Y69" s="3"/>
    </row>
    <row r="70" spans="1:25" ht="15.75" customHeight="1" x14ac:dyDescent="0.25">
      <c r="A70" s="3"/>
      <c r="B70" s="390"/>
      <c r="C70" s="443"/>
      <c r="D70" s="443"/>
      <c r="E70" s="443"/>
      <c r="F70" s="106" t="s">
        <v>34</v>
      </c>
      <c r="G70" s="236">
        <v>219</v>
      </c>
      <c r="H70" s="114">
        <v>55</v>
      </c>
      <c r="I70" s="114">
        <v>75</v>
      </c>
      <c r="J70" s="114">
        <v>90</v>
      </c>
      <c r="K70" s="210">
        <v>48</v>
      </c>
      <c r="L70" s="120">
        <v>57</v>
      </c>
      <c r="M70" s="120">
        <v>63</v>
      </c>
      <c r="N70" s="211">
        <f t="shared" si="32"/>
        <v>12.045</v>
      </c>
      <c r="O70" s="236">
        <f t="shared" si="33"/>
        <v>16.425000000000001</v>
      </c>
      <c r="P70" s="123">
        <f t="shared" ref="P70:P73" si="36">H70*G70/1000</f>
        <v>12.045</v>
      </c>
      <c r="Q70" s="422"/>
      <c r="R70" s="422"/>
      <c r="S70" s="422"/>
      <c r="T70" s="423"/>
      <c r="U70" s="423"/>
      <c r="V70" s="421"/>
      <c r="W70" s="3"/>
      <c r="X70" s="3"/>
      <c r="Y70" s="3"/>
    </row>
    <row r="71" spans="1:25" x14ac:dyDescent="0.25">
      <c r="A71" s="3"/>
      <c r="B71" s="390"/>
      <c r="C71" s="443"/>
      <c r="D71" s="443"/>
      <c r="E71" s="443"/>
      <c r="F71" s="105" t="s">
        <v>69</v>
      </c>
      <c r="G71" s="236">
        <v>417</v>
      </c>
      <c r="H71" s="113">
        <v>40</v>
      </c>
      <c r="I71" s="113">
        <v>15</v>
      </c>
      <c r="J71" s="113">
        <v>25</v>
      </c>
      <c r="K71" s="212">
        <v>40</v>
      </c>
      <c r="L71" s="120">
        <v>15</v>
      </c>
      <c r="M71" s="120">
        <v>25</v>
      </c>
      <c r="N71" s="211">
        <f t="shared" si="32"/>
        <v>16.68</v>
      </c>
      <c r="O71" s="236">
        <f t="shared" si="33"/>
        <v>6.2549999999999999</v>
      </c>
      <c r="P71" s="123">
        <f t="shared" si="36"/>
        <v>16.68</v>
      </c>
      <c r="Q71" s="422"/>
      <c r="R71" s="422"/>
      <c r="S71" s="422"/>
      <c r="T71" s="423"/>
      <c r="U71" s="423"/>
      <c r="V71" s="421"/>
      <c r="W71" s="3"/>
      <c r="X71" s="3"/>
      <c r="Y71" s="3"/>
    </row>
    <row r="72" spans="1:25" x14ac:dyDescent="0.25">
      <c r="A72" s="3"/>
      <c r="B72" s="390"/>
      <c r="C72" s="443"/>
      <c r="D72" s="443"/>
      <c r="E72" s="443"/>
      <c r="F72" s="105" t="s">
        <v>14</v>
      </c>
      <c r="G72" s="236">
        <v>4400</v>
      </c>
      <c r="H72" s="113">
        <v>8</v>
      </c>
      <c r="I72" s="113">
        <v>8</v>
      </c>
      <c r="J72" s="113">
        <v>8</v>
      </c>
      <c r="K72" s="212">
        <v>8</v>
      </c>
      <c r="L72" s="120">
        <v>8</v>
      </c>
      <c r="M72" s="120">
        <v>8</v>
      </c>
      <c r="N72" s="211">
        <f t="shared" si="32"/>
        <v>35.200000000000003</v>
      </c>
      <c r="O72" s="236">
        <f t="shared" si="33"/>
        <v>35.200000000000003</v>
      </c>
      <c r="P72" s="123">
        <f t="shared" si="36"/>
        <v>35.200000000000003</v>
      </c>
      <c r="Q72" s="422"/>
      <c r="R72" s="422"/>
      <c r="S72" s="422"/>
      <c r="T72" s="423"/>
      <c r="U72" s="423"/>
      <c r="V72" s="421"/>
      <c r="W72" s="3"/>
      <c r="X72" s="3"/>
      <c r="Y72" s="3"/>
    </row>
    <row r="73" spans="1:25" ht="15.75" x14ac:dyDescent="0.25">
      <c r="A73" s="3"/>
      <c r="B73" s="426"/>
      <c r="C73" s="444"/>
      <c r="D73" s="444"/>
      <c r="E73" s="444"/>
      <c r="F73" s="106" t="s">
        <v>27</v>
      </c>
      <c r="G73" s="236">
        <v>80</v>
      </c>
      <c r="H73" s="116">
        <v>0.2</v>
      </c>
      <c r="I73" s="116">
        <v>0.2</v>
      </c>
      <c r="J73" s="116">
        <v>0.3</v>
      </c>
      <c r="K73" s="213">
        <v>0.2</v>
      </c>
      <c r="L73" s="153">
        <v>0.3</v>
      </c>
      <c r="M73" s="153">
        <v>0.3</v>
      </c>
      <c r="N73" s="211">
        <f t="shared" si="32"/>
        <v>1.6E-2</v>
      </c>
      <c r="O73" s="236">
        <f t="shared" si="33"/>
        <v>1.6E-2</v>
      </c>
      <c r="P73" s="123">
        <f t="shared" si="36"/>
        <v>1.6E-2</v>
      </c>
      <c r="Q73" s="422"/>
      <c r="R73" s="422"/>
      <c r="S73" s="422"/>
      <c r="T73" s="423"/>
      <c r="U73" s="423"/>
      <c r="V73" s="421"/>
      <c r="W73" s="3"/>
      <c r="X73" s="3"/>
      <c r="Y73" s="3"/>
    </row>
    <row r="74" spans="1:25" ht="15.75" x14ac:dyDescent="0.25">
      <c r="A74" s="3"/>
      <c r="B74" s="389" t="s">
        <v>49</v>
      </c>
      <c r="C74" s="427" t="s">
        <v>45</v>
      </c>
      <c r="D74" s="427" t="s">
        <v>45</v>
      </c>
      <c r="E74" s="427" t="s">
        <v>45</v>
      </c>
      <c r="F74" s="106" t="s">
        <v>41</v>
      </c>
      <c r="G74" s="236">
        <v>1300</v>
      </c>
      <c r="H74" s="116">
        <v>40</v>
      </c>
      <c r="I74" s="116">
        <v>40</v>
      </c>
      <c r="J74" s="116">
        <v>40</v>
      </c>
      <c r="K74" s="116">
        <v>20</v>
      </c>
      <c r="L74" s="116">
        <v>20</v>
      </c>
      <c r="M74" s="116">
        <v>20</v>
      </c>
      <c r="N74" s="236">
        <f t="shared" si="32"/>
        <v>52</v>
      </c>
      <c r="O74" s="236">
        <f t="shared" si="33"/>
        <v>52</v>
      </c>
      <c r="P74" s="236">
        <f t="shared" ref="P74:P76" si="37">J74*G74/1000</f>
        <v>52</v>
      </c>
      <c r="Q74" s="416">
        <f>SUM(N74:N76)</f>
        <v>120.114</v>
      </c>
      <c r="R74" s="416">
        <f t="shared" ref="R74:S74" si="38">SUM(O74:O76)</f>
        <v>120.114</v>
      </c>
      <c r="S74" s="416">
        <f t="shared" si="38"/>
        <v>120.114</v>
      </c>
      <c r="T74" s="416">
        <f>Q74*1.5</f>
        <v>180.17099999999999</v>
      </c>
      <c r="U74" s="416">
        <f>R74*1.5</f>
        <v>180.17099999999999</v>
      </c>
      <c r="V74" s="416">
        <f>S74*1.5</f>
        <v>180.17099999999999</v>
      </c>
      <c r="W74" s="3"/>
      <c r="X74" s="3"/>
      <c r="Y74" s="3"/>
    </row>
    <row r="75" spans="1:25" ht="15.75" x14ac:dyDescent="0.25">
      <c r="A75" s="3"/>
      <c r="B75" s="390"/>
      <c r="C75" s="348"/>
      <c r="D75" s="348"/>
      <c r="E75" s="348"/>
      <c r="F75" s="106" t="s">
        <v>50</v>
      </c>
      <c r="G75" s="236">
        <v>751</v>
      </c>
      <c r="H75" s="116">
        <v>89</v>
      </c>
      <c r="I75" s="116">
        <v>89</v>
      </c>
      <c r="J75" s="116">
        <v>89</v>
      </c>
      <c r="K75" s="116">
        <v>60</v>
      </c>
      <c r="L75" s="116">
        <v>60</v>
      </c>
      <c r="M75" s="116">
        <v>60</v>
      </c>
      <c r="N75" s="236">
        <f t="shared" si="32"/>
        <v>66.838999999999999</v>
      </c>
      <c r="O75" s="236">
        <f t="shared" si="33"/>
        <v>66.838999999999999</v>
      </c>
      <c r="P75" s="236">
        <f t="shared" si="37"/>
        <v>66.838999999999999</v>
      </c>
      <c r="Q75" s="417"/>
      <c r="R75" s="417"/>
      <c r="S75" s="417"/>
      <c r="T75" s="417"/>
      <c r="U75" s="417"/>
      <c r="V75" s="417"/>
      <c r="W75" s="3"/>
      <c r="X75" s="3"/>
      <c r="Y75" s="3"/>
    </row>
    <row r="76" spans="1:25" ht="15.75" x14ac:dyDescent="0.25">
      <c r="A76" s="3"/>
      <c r="B76" s="426"/>
      <c r="C76" s="349"/>
      <c r="D76" s="349"/>
      <c r="E76" s="349"/>
      <c r="F76" s="106" t="s">
        <v>31</v>
      </c>
      <c r="G76" s="236">
        <v>425</v>
      </c>
      <c r="H76" s="116">
        <v>3</v>
      </c>
      <c r="I76" s="116">
        <v>3</v>
      </c>
      <c r="J76" s="116">
        <v>3</v>
      </c>
      <c r="K76" s="116">
        <v>3</v>
      </c>
      <c r="L76" s="116">
        <v>3</v>
      </c>
      <c r="M76" s="116">
        <v>3</v>
      </c>
      <c r="N76" s="236">
        <f t="shared" si="32"/>
        <v>1.2749999999999999</v>
      </c>
      <c r="O76" s="236">
        <f t="shared" si="33"/>
        <v>1.2749999999999999</v>
      </c>
      <c r="P76" s="236">
        <f t="shared" si="37"/>
        <v>1.2749999999999999</v>
      </c>
      <c r="Q76" s="418"/>
      <c r="R76" s="418"/>
      <c r="S76" s="418"/>
      <c r="T76" s="418"/>
      <c r="U76" s="418"/>
      <c r="V76" s="418"/>
      <c r="W76" s="3"/>
      <c r="X76" s="3"/>
      <c r="Y76" s="3"/>
    </row>
    <row r="77" spans="1:25" ht="30.75" thickBot="1" x14ac:dyDescent="0.3">
      <c r="A77" s="3"/>
      <c r="B77" s="124" t="s">
        <v>109</v>
      </c>
      <c r="C77" s="125">
        <v>30</v>
      </c>
      <c r="D77" s="125">
        <v>50</v>
      </c>
      <c r="E77" s="125">
        <v>50</v>
      </c>
      <c r="F77" s="126" t="s">
        <v>109</v>
      </c>
      <c r="G77" s="125">
        <v>550</v>
      </c>
      <c r="H77" s="114">
        <v>30</v>
      </c>
      <c r="I77" s="114">
        <v>50</v>
      </c>
      <c r="J77" s="114">
        <v>50</v>
      </c>
      <c r="K77" s="114">
        <v>30</v>
      </c>
      <c r="L77" s="114">
        <v>50</v>
      </c>
      <c r="M77" s="114">
        <v>50</v>
      </c>
      <c r="N77" s="236">
        <f t="shared" si="32"/>
        <v>16.5</v>
      </c>
      <c r="O77" s="236">
        <f t="shared" si="33"/>
        <v>27.5</v>
      </c>
      <c r="P77" s="123">
        <f>J77*G77/1000</f>
        <v>27.5</v>
      </c>
      <c r="Q77" s="237">
        <f>SUM(N77)</f>
        <v>16.5</v>
      </c>
      <c r="R77" s="237">
        <f t="shared" ref="R77:S77" si="39">SUM(O77)</f>
        <v>27.5</v>
      </c>
      <c r="S77" s="237">
        <f t="shared" si="39"/>
        <v>27.5</v>
      </c>
      <c r="T77" s="239">
        <f>Q77*1.5</f>
        <v>24.75</v>
      </c>
      <c r="U77" s="239">
        <f>R77*1.5</f>
        <v>41.25</v>
      </c>
      <c r="V77" s="240">
        <f>S77*1.5</f>
        <v>41.25</v>
      </c>
      <c r="W77" s="3"/>
      <c r="X77" s="3"/>
      <c r="Y77" s="3"/>
    </row>
    <row r="78" spans="1:25" ht="15.75" thickBot="1" x14ac:dyDescent="0.3">
      <c r="A78" s="3"/>
      <c r="B78" s="499"/>
      <c r="C78" s="500"/>
      <c r="D78" s="500"/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1"/>
      <c r="Q78" s="157">
        <f t="shared" ref="Q78:V78" si="40">SUM(Q63:Q77)</f>
        <v>453.91100000000006</v>
      </c>
      <c r="R78" s="157">
        <f t="shared" si="40"/>
        <v>478.85799999999995</v>
      </c>
      <c r="S78" s="157">
        <f t="shared" si="40"/>
        <v>494.78300000000002</v>
      </c>
      <c r="T78" s="157">
        <f t="shared" si="40"/>
        <v>680.86649999999997</v>
      </c>
      <c r="U78" s="157">
        <f t="shared" si="40"/>
        <v>718.28700000000003</v>
      </c>
      <c r="V78" s="214">
        <f t="shared" si="40"/>
        <v>742.17450000000008</v>
      </c>
      <c r="W78" s="3"/>
      <c r="X78" s="3"/>
      <c r="Y78" s="3"/>
    </row>
    <row r="79" spans="1:25" ht="15.75" thickBot="1" x14ac:dyDescent="0.3">
      <c r="A79" s="3"/>
      <c r="B79" s="443" t="s">
        <v>106</v>
      </c>
      <c r="C79" s="493"/>
      <c r="D79" s="493"/>
      <c r="E79" s="493"/>
      <c r="F79" s="493"/>
      <c r="G79" s="493"/>
      <c r="H79" s="493"/>
      <c r="I79" s="493"/>
      <c r="J79" s="493"/>
      <c r="K79" s="493"/>
      <c r="L79" s="493"/>
      <c r="M79" s="493"/>
      <c r="N79" s="493"/>
      <c r="O79" s="493"/>
      <c r="P79" s="493"/>
      <c r="Q79" s="109"/>
      <c r="R79" s="109"/>
      <c r="S79" s="109"/>
      <c r="T79" s="3"/>
      <c r="U79" s="3"/>
      <c r="V79" s="3"/>
      <c r="W79" s="3"/>
      <c r="X79" s="3"/>
      <c r="Y79" s="3"/>
    </row>
    <row r="80" spans="1:25" x14ac:dyDescent="0.25">
      <c r="A80" s="3"/>
      <c r="B80" s="452" t="s">
        <v>100</v>
      </c>
      <c r="C80" s="442">
        <v>60</v>
      </c>
      <c r="D80" s="442">
        <v>80</v>
      </c>
      <c r="E80" s="442">
        <v>100</v>
      </c>
      <c r="F80" s="146" t="s">
        <v>101</v>
      </c>
      <c r="G80" s="254">
        <v>409</v>
      </c>
      <c r="H80" s="254">
        <v>30</v>
      </c>
      <c r="I80" s="254">
        <v>40</v>
      </c>
      <c r="J80" s="254">
        <v>48</v>
      </c>
      <c r="K80" s="254">
        <v>26</v>
      </c>
      <c r="L80" s="254">
        <v>29</v>
      </c>
      <c r="M80" s="254">
        <v>31</v>
      </c>
      <c r="N80" s="245">
        <f t="shared" ref="N80:N83" si="41">H80*G80/1000</f>
        <v>12.27</v>
      </c>
      <c r="O80" s="245">
        <f t="shared" ref="O80:O83" si="42">I80*G80/1000</f>
        <v>16.36</v>
      </c>
      <c r="P80" s="147">
        <f t="shared" ref="P80:P83" si="43">J80*G80/1000</f>
        <v>19.632000000000001</v>
      </c>
      <c r="Q80" s="445">
        <f>SUM(N80:N83)</f>
        <v>28.026</v>
      </c>
      <c r="R80" s="445">
        <f t="shared" ref="R80:S80" si="44">SUM(O80:O83)</f>
        <v>38.275999999999996</v>
      </c>
      <c r="S80" s="445">
        <f t="shared" si="44"/>
        <v>46.278999999999996</v>
      </c>
      <c r="T80" s="446">
        <f>Q80*1.5</f>
        <v>42.039000000000001</v>
      </c>
      <c r="U80" s="446">
        <f>R80*1.5</f>
        <v>57.413999999999994</v>
      </c>
      <c r="V80" s="410">
        <f>S80*1.5</f>
        <v>69.418499999999995</v>
      </c>
      <c r="W80" s="3"/>
      <c r="X80" s="3"/>
      <c r="Y80" s="3"/>
    </row>
    <row r="81" spans="1:25" x14ac:dyDescent="0.25">
      <c r="A81" s="3"/>
      <c r="B81" s="453"/>
      <c r="C81" s="443"/>
      <c r="D81" s="443"/>
      <c r="E81" s="443"/>
      <c r="F81" s="248" t="s">
        <v>34</v>
      </c>
      <c r="G81" s="244">
        <v>219</v>
      </c>
      <c r="H81" s="244">
        <v>17</v>
      </c>
      <c r="I81" s="244">
        <v>19</v>
      </c>
      <c r="J81" s="244">
        <v>28</v>
      </c>
      <c r="K81" s="244">
        <v>13</v>
      </c>
      <c r="L81" s="244">
        <v>14</v>
      </c>
      <c r="M81" s="244">
        <v>22</v>
      </c>
      <c r="N81" s="236">
        <f t="shared" si="41"/>
        <v>3.7229999999999999</v>
      </c>
      <c r="O81" s="236">
        <f t="shared" si="42"/>
        <v>4.1609999999999996</v>
      </c>
      <c r="P81" s="236">
        <f t="shared" si="43"/>
        <v>6.1319999999999997</v>
      </c>
      <c r="Q81" s="417"/>
      <c r="R81" s="417"/>
      <c r="S81" s="417"/>
      <c r="T81" s="414"/>
      <c r="U81" s="414"/>
      <c r="V81" s="411"/>
      <c r="W81" s="3"/>
      <c r="X81" s="3"/>
      <c r="Y81" s="3"/>
    </row>
    <row r="82" spans="1:25" x14ac:dyDescent="0.25">
      <c r="A82" s="3"/>
      <c r="B82" s="453"/>
      <c r="C82" s="443"/>
      <c r="D82" s="443"/>
      <c r="E82" s="443"/>
      <c r="F82" s="248" t="s">
        <v>39</v>
      </c>
      <c r="G82" s="244">
        <v>276</v>
      </c>
      <c r="H82" s="244">
        <v>35</v>
      </c>
      <c r="I82" s="244">
        <v>50</v>
      </c>
      <c r="J82" s="244">
        <v>60</v>
      </c>
      <c r="K82" s="244">
        <v>28</v>
      </c>
      <c r="L82" s="244">
        <v>33</v>
      </c>
      <c r="M82" s="244">
        <v>42</v>
      </c>
      <c r="N82" s="236">
        <f t="shared" si="41"/>
        <v>9.66</v>
      </c>
      <c r="O82" s="236">
        <f t="shared" si="42"/>
        <v>13.8</v>
      </c>
      <c r="P82" s="236">
        <f t="shared" si="43"/>
        <v>16.559999999999999</v>
      </c>
      <c r="Q82" s="417"/>
      <c r="R82" s="417"/>
      <c r="S82" s="417"/>
      <c r="T82" s="414"/>
      <c r="U82" s="414"/>
      <c r="V82" s="411"/>
      <c r="W82" s="3"/>
      <c r="X82" s="3"/>
      <c r="Y82" s="3"/>
    </row>
    <row r="83" spans="1:25" x14ac:dyDescent="0.25">
      <c r="A83" s="3"/>
      <c r="B83" s="454"/>
      <c r="C83" s="444"/>
      <c r="D83" s="444"/>
      <c r="E83" s="444"/>
      <c r="F83" s="119" t="s">
        <v>12</v>
      </c>
      <c r="G83" s="236">
        <v>791</v>
      </c>
      <c r="H83" s="244">
        <v>3</v>
      </c>
      <c r="I83" s="244">
        <v>5</v>
      </c>
      <c r="J83" s="244">
        <v>5</v>
      </c>
      <c r="K83" s="244">
        <v>3</v>
      </c>
      <c r="L83" s="244">
        <v>5</v>
      </c>
      <c r="M83" s="244">
        <v>5</v>
      </c>
      <c r="N83" s="236">
        <f t="shared" si="41"/>
        <v>2.3730000000000002</v>
      </c>
      <c r="O83" s="236">
        <f t="shared" si="42"/>
        <v>3.9550000000000001</v>
      </c>
      <c r="P83" s="236">
        <f t="shared" si="43"/>
        <v>3.9550000000000001</v>
      </c>
      <c r="Q83" s="418"/>
      <c r="R83" s="418"/>
      <c r="S83" s="418"/>
      <c r="T83" s="415"/>
      <c r="U83" s="415"/>
      <c r="V83" s="412"/>
      <c r="W83" s="3"/>
      <c r="X83" s="3"/>
      <c r="Y83" s="3"/>
    </row>
    <row r="84" spans="1:25" ht="15" customHeight="1" x14ac:dyDescent="0.25">
      <c r="A84" s="3"/>
      <c r="B84" s="429" t="s">
        <v>115</v>
      </c>
      <c r="C84" s="392" t="s">
        <v>45</v>
      </c>
      <c r="D84" s="392" t="s">
        <v>47</v>
      </c>
      <c r="E84" s="392" t="s">
        <v>112</v>
      </c>
      <c r="F84" s="148" t="s">
        <v>153</v>
      </c>
      <c r="G84" s="236">
        <v>4500</v>
      </c>
      <c r="H84" s="113">
        <v>50</v>
      </c>
      <c r="I84" s="113">
        <v>65</v>
      </c>
      <c r="J84" s="113">
        <v>80</v>
      </c>
      <c r="K84" s="113">
        <v>47</v>
      </c>
      <c r="L84" s="113">
        <v>58</v>
      </c>
      <c r="M84" s="113">
        <v>69</v>
      </c>
      <c r="N84" s="236">
        <f t="shared" ref="N84:N102" si="45">H84*G84/1000</f>
        <v>225</v>
      </c>
      <c r="O84" s="236">
        <f t="shared" ref="O84:O102" si="46">I84*G84/1000</f>
        <v>292.5</v>
      </c>
      <c r="P84" s="236">
        <f t="shared" ref="P84:P100" si="47">J84*G84/1000</f>
        <v>360</v>
      </c>
      <c r="Q84" s="422">
        <f>SUM(N84:N89)</f>
        <v>241.22299999999998</v>
      </c>
      <c r="R84" s="422">
        <f>SUM(O84:O89)</f>
        <v>313.01599999999996</v>
      </c>
      <c r="S84" s="422">
        <f>SUM(P84:P89)</f>
        <v>384.83199999999999</v>
      </c>
      <c r="T84" s="422">
        <f>Q84*1.5</f>
        <v>361.83449999999999</v>
      </c>
      <c r="U84" s="422">
        <f>R84*1.5</f>
        <v>469.52399999999994</v>
      </c>
      <c r="V84" s="422">
        <f>S84*1.5</f>
        <v>577.24800000000005</v>
      </c>
      <c r="W84" s="3"/>
      <c r="X84" s="3"/>
      <c r="Y84" s="3"/>
    </row>
    <row r="85" spans="1:25" ht="15" customHeight="1" x14ac:dyDescent="0.25">
      <c r="A85" s="3"/>
      <c r="B85" s="429"/>
      <c r="C85" s="392"/>
      <c r="D85" s="392"/>
      <c r="E85" s="392"/>
      <c r="F85" s="148" t="s">
        <v>94</v>
      </c>
      <c r="G85" s="236">
        <v>613</v>
      </c>
      <c r="H85" s="113">
        <v>16</v>
      </c>
      <c r="I85" s="113">
        <v>20</v>
      </c>
      <c r="J85" s="113">
        <v>24</v>
      </c>
      <c r="K85" s="113">
        <v>16</v>
      </c>
      <c r="L85" s="113">
        <v>20</v>
      </c>
      <c r="M85" s="113">
        <v>24</v>
      </c>
      <c r="N85" s="236">
        <f t="shared" si="45"/>
        <v>9.8079999999999998</v>
      </c>
      <c r="O85" s="236">
        <f t="shared" si="46"/>
        <v>12.26</v>
      </c>
      <c r="P85" s="236">
        <f t="shared" si="47"/>
        <v>14.712</v>
      </c>
      <c r="Q85" s="422"/>
      <c r="R85" s="422"/>
      <c r="S85" s="422"/>
      <c r="T85" s="422"/>
      <c r="U85" s="422"/>
      <c r="V85" s="422"/>
      <c r="W85" s="3"/>
      <c r="X85" s="3"/>
      <c r="Y85" s="3"/>
    </row>
    <row r="86" spans="1:25" ht="15" customHeight="1" x14ac:dyDescent="0.25">
      <c r="A86" s="3"/>
      <c r="B86" s="429"/>
      <c r="C86" s="392"/>
      <c r="D86" s="392"/>
      <c r="E86" s="392"/>
      <c r="F86" s="105" t="s">
        <v>10</v>
      </c>
      <c r="G86" s="236">
        <v>219</v>
      </c>
      <c r="H86" s="113">
        <v>10</v>
      </c>
      <c r="I86" s="113">
        <v>12</v>
      </c>
      <c r="J86" s="113">
        <v>15</v>
      </c>
      <c r="K86" s="113">
        <v>8</v>
      </c>
      <c r="L86" s="113">
        <v>10</v>
      </c>
      <c r="M86" s="113">
        <v>12</v>
      </c>
      <c r="N86" s="236">
        <f t="shared" si="45"/>
        <v>2.19</v>
      </c>
      <c r="O86" s="236">
        <f t="shared" si="46"/>
        <v>2.6280000000000001</v>
      </c>
      <c r="P86" s="236">
        <f t="shared" si="47"/>
        <v>3.2850000000000001</v>
      </c>
      <c r="Q86" s="422"/>
      <c r="R86" s="422"/>
      <c r="S86" s="422"/>
      <c r="T86" s="422"/>
      <c r="U86" s="422"/>
      <c r="V86" s="422"/>
      <c r="W86" s="3"/>
      <c r="X86" s="3"/>
      <c r="Y86" s="3"/>
    </row>
    <row r="87" spans="1:25" ht="15" customHeight="1" x14ac:dyDescent="0.25">
      <c r="A87" s="3"/>
      <c r="B87" s="429"/>
      <c r="C87" s="392"/>
      <c r="D87" s="392"/>
      <c r="E87" s="392"/>
      <c r="F87" s="105" t="s">
        <v>11</v>
      </c>
      <c r="G87" s="236">
        <v>204</v>
      </c>
      <c r="H87" s="113">
        <v>9</v>
      </c>
      <c r="I87" s="113">
        <v>12</v>
      </c>
      <c r="J87" s="113">
        <v>14</v>
      </c>
      <c r="K87" s="113">
        <v>8</v>
      </c>
      <c r="L87" s="113">
        <v>10</v>
      </c>
      <c r="M87" s="113">
        <v>12</v>
      </c>
      <c r="N87" s="236">
        <f t="shared" si="45"/>
        <v>1.8360000000000001</v>
      </c>
      <c r="O87" s="236">
        <f t="shared" si="46"/>
        <v>2.448</v>
      </c>
      <c r="P87" s="236">
        <f t="shared" si="47"/>
        <v>2.8559999999999999</v>
      </c>
      <c r="Q87" s="422"/>
      <c r="R87" s="422"/>
      <c r="S87" s="422"/>
      <c r="T87" s="422"/>
      <c r="U87" s="422"/>
      <c r="V87" s="422"/>
      <c r="W87" s="3"/>
      <c r="X87" s="3"/>
      <c r="Y87" s="3"/>
    </row>
    <row r="88" spans="1:25" x14ac:dyDescent="0.25">
      <c r="A88" s="3"/>
      <c r="B88" s="429"/>
      <c r="C88" s="392"/>
      <c r="D88" s="392"/>
      <c r="E88" s="392"/>
      <c r="F88" s="105" t="s">
        <v>12</v>
      </c>
      <c r="G88" s="236">
        <v>791</v>
      </c>
      <c r="H88" s="113">
        <v>3</v>
      </c>
      <c r="I88" s="113">
        <v>4</v>
      </c>
      <c r="J88" s="113">
        <v>5</v>
      </c>
      <c r="K88" s="113">
        <v>5</v>
      </c>
      <c r="L88" s="113">
        <v>5</v>
      </c>
      <c r="M88" s="113">
        <v>7</v>
      </c>
      <c r="N88" s="236">
        <f t="shared" si="45"/>
        <v>2.3730000000000002</v>
      </c>
      <c r="O88" s="236">
        <f t="shared" si="46"/>
        <v>3.1640000000000001</v>
      </c>
      <c r="P88" s="236">
        <f t="shared" si="47"/>
        <v>3.9550000000000001</v>
      </c>
      <c r="Q88" s="422"/>
      <c r="R88" s="422"/>
      <c r="S88" s="422"/>
      <c r="T88" s="422"/>
      <c r="U88" s="422"/>
      <c r="V88" s="422"/>
      <c r="W88" s="3"/>
      <c r="X88" s="3"/>
      <c r="Y88" s="3"/>
    </row>
    <row r="89" spans="1:25" ht="15.75" x14ac:dyDescent="0.25">
      <c r="A89" s="3"/>
      <c r="B89" s="429"/>
      <c r="C89" s="392"/>
      <c r="D89" s="392"/>
      <c r="E89" s="392"/>
      <c r="F89" s="106" t="s">
        <v>27</v>
      </c>
      <c r="G89" s="236">
        <v>80</v>
      </c>
      <c r="H89" s="116">
        <v>0.2</v>
      </c>
      <c r="I89" s="116">
        <v>0.2</v>
      </c>
      <c r="J89" s="116">
        <v>0.3</v>
      </c>
      <c r="K89" s="116">
        <v>0.2</v>
      </c>
      <c r="L89" s="116">
        <v>0.2</v>
      </c>
      <c r="M89" s="116">
        <v>0.3</v>
      </c>
      <c r="N89" s="238">
        <f t="shared" si="45"/>
        <v>1.6E-2</v>
      </c>
      <c r="O89" s="238">
        <f t="shared" si="46"/>
        <v>1.6E-2</v>
      </c>
      <c r="P89" s="238">
        <f t="shared" si="47"/>
        <v>2.4E-2</v>
      </c>
      <c r="Q89" s="422"/>
      <c r="R89" s="422"/>
      <c r="S89" s="422"/>
      <c r="T89" s="422"/>
      <c r="U89" s="422"/>
      <c r="V89" s="422"/>
      <c r="W89" s="3"/>
      <c r="X89" s="3"/>
      <c r="Y89" s="3"/>
    </row>
    <row r="90" spans="1:25" ht="30" x14ac:dyDescent="0.25">
      <c r="A90" s="3"/>
      <c r="B90" s="428" t="s">
        <v>139</v>
      </c>
      <c r="C90" s="425">
        <v>50</v>
      </c>
      <c r="D90" s="425">
        <v>50</v>
      </c>
      <c r="E90" s="450">
        <v>50</v>
      </c>
      <c r="F90" s="178" t="s">
        <v>126</v>
      </c>
      <c r="G90" s="238">
        <v>412</v>
      </c>
      <c r="H90" s="159">
        <v>30</v>
      </c>
      <c r="I90" s="159">
        <v>30</v>
      </c>
      <c r="J90" s="159">
        <v>30</v>
      </c>
      <c r="K90" s="159">
        <v>30</v>
      </c>
      <c r="L90" s="159">
        <v>30</v>
      </c>
      <c r="M90" s="159">
        <v>30</v>
      </c>
      <c r="N90" s="238">
        <f t="shared" si="45"/>
        <v>12.36</v>
      </c>
      <c r="O90" s="238">
        <f t="shared" si="46"/>
        <v>12.36</v>
      </c>
      <c r="P90" s="251">
        <f t="shared" si="47"/>
        <v>12.36</v>
      </c>
      <c r="Q90" s="416">
        <f>SUM(N90:N100)</f>
        <v>63.080999999999996</v>
      </c>
      <c r="R90" s="416">
        <f>SUM(O90:O100)</f>
        <v>63.080999999999996</v>
      </c>
      <c r="S90" s="416">
        <f>SUM(P90:P100)</f>
        <v>63.080999999999996</v>
      </c>
      <c r="T90" s="423">
        <f>Q90*1.5</f>
        <v>94.621499999999997</v>
      </c>
      <c r="U90" s="413">
        <f>R90*1.5</f>
        <v>94.621499999999997</v>
      </c>
      <c r="V90" s="423">
        <f>S90*1.5</f>
        <v>94.621499999999997</v>
      </c>
      <c r="W90" s="3"/>
      <c r="X90" s="3"/>
      <c r="Y90" s="3"/>
    </row>
    <row r="91" spans="1:25" ht="30" x14ac:dyDescent="0.25">
      <c r="A91" s="3"/>
      <c r="B91" s="428"/>
      <c r="C91" s="425"/>
      <c r="D91" s="425"/>
      <c r="E91" s="425"/>
      <c r="F91" s="248" t="s">
        <v>127</v>
      </c>
      <c r="G91" s="236">
        <v>412</v>
      </c>
      <c r="H91" s="113">
        <v>2</v>
      </c>
      <c r="I91" s="113">
        <v>2</v>
      </c>
      <c r="J91" s="113">
        <v>2</v>
      </c>
      <c r="K91" s="113">
        <v>2</v>
      </c>
      <c r="L91" s="113">
        <v>2</v>
      </c>
      <c r="M91" s="113">
        <v>2</v>
      </c>
      <c r="N91" s="238">
        <f t="shared" si="45"/>
        <v>0.82399999999999995</v>
      </c>
      <c r="O91" s="238">
        <f t="shared" si="46"/>
        <v>0.82399999999999995</v>
      </c>
      <c r="P91" s="251">
        <f t="shared" si="47"/>
        <v>0.82399999999999995</v>
      </c>
      <c r="Q91" s="417"/>
      <c r="R91" s="417"/>
      <c r="S91" s="417"/>
      <c r="T91" s="423"/>
      <c r="U91" s="414"/>
      <c r="V91" s="423"/>
      <c r="W91" s="3"/>
      <c r="X91" s="3"/>
      <c r="Y91" s="3"/>
    </row>
    <row r="92" spans="1:25" x14ac:dyDescent="0.25">
      <c r="A92" s="3"/>
      <c r="B92" s="428"/>
      <c r="C92" s="425"/>
      <c r="D92" s="425"/>
      <c r="E92" s="425"/>
      <c r="F92" s="248" t="s">
        <v>37</v>
      </c>
      <c r="G92" s="236">
        <v>425</v>
      </c>
      <c r="H92" s="113">
        <v>4</v>
      </c>
      <c r="I92" s="113">
        <v>4</v>
      </c>
      <c r="J92" s="113">
        <v>4</v>
      </c>
      <c r="K92" s="113">
        <v>4</v>
      </c>
      <c r="L92" s="113">
        <v>4</v>
      </c>
      <c r="M92" s="113">
        <v>4</v>
      </c>
      <c r="N92" s="238">
        <f t="shared" si="45"/>
        <v>1.7</v>
      </c>
      <c r="O92" s="238">
        <f t="shared" si="46"/>
        <v>1.7</v>
      </c>
      <c r="P92" s="251">
        <f t="shared" si="47"/>
        <v>1.7</v>
      </c>
      <c r="Q92" s="417"/>
      <c r="R92" s="417"/>
      <c r="S92" s="417"/>
      <c r="T92" s="423"/>
      <c r="U92" s="414"/>
      <c r="V92" s="423"/>
      <c r="W92" s="3"/>
      <c r="X92" s="3"/>
      <c r="Y92" s="3"/>
    </row>
    <row r="93" spans="1:25" x14ac:dyDescent="0.25">
      <c r="A93" s="3"/>
      <c r="B93" s="428"/>
      <c r="C93" s="425"/>
      <c r="D93" s="425"/>
      <c r="E93" s="425"/>
      <c r="F93" s="248" t="s">
        <v>128</v>
      </c>
      <c r="G93" s="236">
        <v>4400</v>
      </c>
      <c r="H93" s="113">
        <v>1</v>
      </c>
      <c r="I93" s="113">
        <v>1</v>
      </c>
      <c r="J93" s="113">
        <v>1</v>
      </c>
      <c r="K93" s="113">
        <v>1</v>
      </c>
      <c r="L93" s="113">
        <v>1</v>
      </c>
      <c r="M93" s="113">
        <v>1</v>
      </c>
      <c r="N93" s="238">
        <f t="shared" si="45"/>
        <v>4.4000000000000004</v>
      </c>
      <c r="O93" s="238">
        <f t="shared" si="46"/>
        <v>4.4000000000000004</v>
      </c>
      <c r="P93" s="251">
        <f t="shared" si="47"/>
        <v>4.4000000000000004</v>
      </c>
      <c r="Q93" s="417"/>
      <c r="R93" s="417"/>
      <c r="S93" s="417"/>
      <c r="T93" s="423"/>
      <c r="U93" s="414"/>
      <c r="V93" s="423"/>
      <c r="W93" s="3"/>
      <c r="X93" s="3"/>
      <c r="Y93" s="3"/>
    </row>
    <row r="94" spans="1:25" x14ac:dyDescent="0.25">
      <c r="A94" s="3"/>
      <c r="B94" s="428"/>
      <c r="C94" s="425"/>
      <c r="D94" s="425"/>
      <c r="E94" s="425"/>
      <c r="F94" s="248" t="s">
        <v>132</v>
      </c>
      <c r="G94" s="236">
        <v>517</v>
      </c>
      <c r="H94" s="113">
        <v>5</v>
      </c>
      <c r="I94" s="113">
        <v>5</v>
      </c>
      <c r="J94" s="113">
        <v>5</v>
      </c>
      <c r="K94" s="113">
        <v>5</v>
      </c>
      <c r="L94" s="113">
        <v>5</v>
      </c>
      <c r="M94" s="113">
        <v>5</v>
      </c>
      <c r="N94" s="238">
        <f t="shared" si="45"/>
        <v>2.585</v>
      </c>
      <c r="O94" s="238">
        <f t="shared" si="46"/>
        <v>2.585</v>
      </c>
      <c r="P94" s="251">
        <f t="shared" si="47"/>
        <v>2.585</v>
      </c>
      <c r="Q94" s="417"/>
      <c r="R94" s="417"/>
      <c r="S94" s="417"/>
      <c r="T94" s="423"/>
      <c r="U94" s="414"/>
      <c r="V94" s="423"/>
      <c r="W94" s="3"/>
      <c r="X94" s="3"/>
      <c r="Y94" s="3"/>
    </row>
    <row r="95" spans="1:25" x14ac:dyDescent="0.25">
      <c r="A95" s="3"/>
      <c r="B95" s="428"/>
      <c r="C95" s="425"/>
      <c r="D95" s="425"/>
      <c r="E95" s="425"/>
      <c r="F95" s="248" t="s">
        <v>60</v>
      </c>
      <c r="G95" s="236">
        <v>417</v>
      </c>
      <c r="H95" s="113">
        <v>9</v>
      </c>
      <c r="I95" s="113">
        <v>9</v>
      </c>
      <c r="J95" s="113">
        <v>9</v>
      </c>
      <c r="K95" s="113">
        <v>9</v>
      </c>
      <c r="L95" s="113">
        <v>9</v>
      </c>
      <c r="M95" s="113">
        <v>9</v>
      </c>
      <c r="N95" s="238">
        <f t="shared" si="45"/>
        <v>3.7530000000000001</v>
      </c>
      <c r="O95" s="238">
        <f t="shared" si="46"/>
        <v>3.7530000000000001</v>
      </c>
      <c r="P95" s="251">
        <f t="shared" si="47"/>
        <v>3.7530000000000001</v>
      </c>
      <c r="Q95" s="417"/>
      <c r="R95" s="417"/>
      <c r="S95" s="417"/>
      <c r="T95" s="423"/>
      <c r="U95" s="414"/>
      <c r="V95" s="423"/>
      <c r="W95" s="3"/>
      <c r="X95" s="3"/>
      <c r="Y95" s="3"/>
    </row>
    <row r="96" spans="1:25" ht="15" customHeight="1" x14ac:dyDescent="0.25">
      <c r="A96" s="3"/>
      <c r="B96" s="428"/>
      <c r="C96" s="425"/>
      <c r="D96" s="425"/>
      <c r="E96" s="425"/>
      <c r="F96" s="248" t="s">
        <v>140</v>
      </c>
      <c r="G96" s="236">
        <v>2462</v>
      </c>
      <c r="H96" s="113">
        <v>13</v>
      </c>
      <c r="I96" s="113">
        <v>13</v>
      </c>
      <c r="J96" s="113">
        <v>13</v>
      </c>
      <c r="K96" s="113">
        <v>13</v>
      </c>
      <c r="L96" s="113">
        <v>13</v>
      </c>
      <c r="M96" s="113">
        <v>13</v>
      </c>
      <c r="N96" s="238">
        <f t="shared" si="45"/>
        <v>32.006</v>
      </c>
      <c r="O96" s="238">
        <f t="shared" si="46"/>
        <v>32.006</v>
      </c>
      <c r="P96" s="251">
        <f t="shared" si="47"/>
        <v>32.006</v>
      </c>
      <c r="Q96" s="417"/>
      <c r="R96" s="417"/>
      <c r="S96" s="417"/>
      <c r="T96" s="423"/>
      <c r="U96" s="414"/>
      <c r="V96" s="423"/>
      <c r="W96" s="3"/>
      <c r="X96" s="3"/>
      <c r="Y96" s="3"/>
    </row>
    <row r="97" spans="1:25" ht="15" customHeight="1" x14ac:dyDescent="0.25">
      <c r="A97" s="3"/>
      <c r="B97" s="428"/>
      <c r="C97" s="425"/>
      <c r="D97" s="425"/>
      <c r="E97" s="425"/>
      <c r="F97" s="248" t="s">
        <v>129</v>
      </c>
      <c r="G97" s="236">
        <v>4800</v>
      </c>
      <c r="H97" s="113">
        <v>1</v>
      </c>
      <c r="I97" s="113">
        <v>1</v>
      </c>
      <c r="J97" s="113">
        <v>1</v>
      </c>
      <c r="K97" s="113">
        <v>1</v>
      </c>
      <c r="L97" s="113">
        <v>1</v>
      </c>
      <c r="M97" s="113">
        <v>1</v>
      </c>
      <c r="N97" s="238">
        <f t="shared" si="45"/>
        <v>4.8</v>
      </c>
      <c r="O97" s="238">
        <f t="shared" si="46"/>
        <v>4.8</v>
      </c>
      <c r="P97" s="251">
        <f t="shared" si="47"/>
        <v>4.8</v>
      </c>
      <c r="Q97" s="417"/>
      <c r="R97" s="417"/>
      <c r="S97" s="417"/>
      <c r="T97" s="423"/>
      <c r="U97" s="414"/>
      <c r="V97" s="423"/>
      <c r="W97" s="3"/>
      <c r="X97" s="3"/>
      <c r="Y97" s="3"/>
    </row>
    <row r="98" spans="1:25" x14ac:dyDescent="0.25">
      <c r="A98" s="3"/>
      <c r="B98" s="428"/>
      <c r="C98" s="425"/>
      <c r="D98" s="425"/>
      <c r="E98" s="425"/>
      <c r="F98" s="248" t="s">
        <v>130</v>
      </c>
      <c r="G98" s="236">
        <v>80</v>
      </c>
      <c r="H98" s="116">
        <v>0.2</v>
      </c>
      <c r="I98" s="116">
        <v>0.2</v>
      </c>
      <c r="J98" s="116">
        <v>0.2</v>
      </c>
      <c r="K98" s="116">
        <v>0.2</v>
      </c>
      <c r="L98" s="116">
        <v>0.2</v>
      </c>
      <c r="M98" s="116">
        <v>0.2</v>
      </c>
      <c r="N98" s="238">
        <f t="shared" si="45"/>
        <v>1.6E-2</v>
      </c>
      <c r="O98" s="238">
        <f t="shared" si="46"/>
        <v>1.6E-2</v>
      </c>
      <c r="P98" s="251">
        <f t="shared" si="47"/>
        <v>1.6E-2</v>
      </c>
      <c r="Q98" s="417"/>
      <c r="R98" s="417"/>
      <c r="S98" s="417"/>
      <c r="T98" s="423"/>
      <c r="U98" s="414"/>
      <c r="V98" s="423"/>
      <c r="W98" s="3"/>
      <c r="X98" s="3"/>
      <c r="Y98" s="3"/>
    </row>
    <row r="99" spans="1:25" ht="18.75" customHeight="1" x14ac:dyDescent="0.25">
      <c r="A99" s="3"/>
      <c r="B99" s="428"/>
      <c r="C99" s="425"/>
      <c r="D99" s="425"/>
      <c r="E99" s="425"/>
      <c r="F99" s="248" t="s">
        <v>131</v>
      </c>
      <c r="G99" s="236">
        <v>4000</v>
      </c>
      <c r="H99" s="236">
        <v>0.03</v>
      </c>
      <c r="I99" s="236">
        <v>0.03</v>
      </c>
      <c r="J99" s="236">
        <v>0.03</v>
      </c>
      <c r="K99" s="236">
        <v>0.03</v>
      </c>
      <c r="L99" s="236">
        <v>0.03</v>
      </c>
      <c r="M99" s="236">
        <v>0.03</v>
      </c>
      <c r="N99" s="238">
        <f t="shared" si="45"/>
        <v>0.12</v>
      </c>
      <c r="O99" s="238">
        <f t="shared" si="46"/>
        <v>0.12</v>
      </c>
      <c r="P99" s="251">
        <f t="shared" si="47"/>
        <v>0.12</v>
      </c>
      <c r="Q99" s="417"/>
      <c r="R99" s="417"/>
      <c r="S99" s="417"/>
      <c r="T99" s="423"/>
      <c r="U99" s="414"/>
      <c r="V99" s="423"/>
      <c r="W99" s="3"/>
      <c r="X99" s="3"/>
      <c r="Y99" s="3"/>
    </row>
    <row r="100" spans="1:25" ht="18.75" customHeight="1" x14ac:dyDescent="0.25">
      <c r="A100" s="3"/>
      <c r="B100" s="428"/>
      <c r="C100" s="425"/>
      <c r="D100" s="425"/>
      <c r="E100" s="425"/>
      <c r="F100" s="248" t="s">
        <v>132</v>
      </c>
      <c r="G100" s="236">
        <v>517</v>
      </c>
      <c r="H100" s="113">
        <v>1</v>
      </c>
      <c r="I100" s="113">
        <v>1</v>
      </c>
      <c r="J100" s="113">
        <v>1</v>
      </c>
      <c r="K100" s="113">
        <v>1</v>
      </c>
      <c r="L100" s="113">
        <v>1</v>
      </c>
      <c r="M100" s="113">
        <v>1</v>
      </c>
      <c r="N100" s="238">
        <f t="shared" si="45"/>
        <v>0.51700000000000002</v>
      </c>
      <c r="O100" s="238">
        <f t="shared" si="46"/>
        <v>0.51700000000000002</v>
      </c>
      <c r="P100" s="251">
        <f t="shared" si="47"/>
        <v>0.51700000000000002</v>
      </c>
      <c r="Q100" s="418"/>
      <c r="R100" s="418"/>
      <c r="S100" s="418"/>
      <c r="T100" s="423"/>
      <c r="U100" s="415"/>
      <c r="V100" s="423"/>
      <c r="W100" s="3"/>
      <c r="X100" s="3"/>
      <c r="Y100" s="3"/>
    </row>
    <row r="101" spans="1:25" ht="15.75" x14ac:dyDescent="0.25">
      <c r="A101" s="3"/>
      <c r="B101" s="389" t="s">
        <v>96</v>
      </c>
      <c r="C101" s="449">
        <v>200</v>
      </c>
      <c r="D101" s="449">
        <v>200</v>
      </c>
      <c r="E101" s="449">
        <v>200</v>
      </c>
      <c r="F101" s="106" t="s">
        <v>41</v>
      </c>
      <c r="G101" s="236">
        <v>1300</v>
      </c>
      <c r="H101" s="113">
        <v>20</v>
      </c>
      <c r="I101" s="113">
        <v>20</v>
      </c>
      <c r="J101" s="113">
        <v>20</v>
      </c>
      <c r="K101" s="113">
        <v>20</v>
      </c>
      <c r="L101" s="113">
        <v>20</v>
      </c>
      <c r="M101" s="113">
        <v>20</v>
      </c>
      <c r="N101" s="237">
        <f t="shared" si="45"/>
        <v>26</v>
      </c>
      <c r="O101" s="236">
        <f t="shared" si="46"/>
        <v>26</v>
      </c>
      <c r="P101" s="123">
        <f t="shared" ref="P101:P102" si="48">H101*G101/1000</f>
        <v>26</v>
      </c>
      <c r="Q101" s="416">
        <f>SUM(N101:N102)</f>
        <v>29.4</v>
      </c>
      <c r="R101" s="416">
        <f t="shared" ref="R101:S101" si="49">SUM(O101:O102)</f>
        <v>29.4</v>
      </c>
      <c r="S101" s="416">
        <f t="shared" si="49"/>
        <v>29.4</v>
      </c>
      <c r="T101" s="413">
        <f>Q101*1.5</f>
        <v>44.099999999999994</v>
      </c>
      <c r="U101" s="413">
        <f>R101*1.5</f>
        <v>44.099999999999994</v>
      </c>
      <c r="V101" s="462">
        <f>S101*1.5</f>
        <v>44.099999999999994</v>
      </c>
      <c r="W101" s="3"/>
      <c r="X101" s="3"/>
      <c r="Y101" s="3"/>
    </row>
    <row r="102" spans="1:25" ht="15.75" x14ac:dyDescent="0.25">
      <c r="A102" s="3"/>
      <c r="B102" s="390"/>
      <c r="C102" s="451"/>
      <c r="D102" s="451"/>
      <c r="E102" s="451"/>
      <c r="F102" s="106" t="s">
        <v>37</v>
      </c>
      <c r="G102" s="236">
        <v>425</v>
      </c>
      <c r="H102" s="113">
        <v>8</v>
      </c>
      <c r="I102" s="113">
        <v>8</v>
      </c>
      <c r="J102" s="113">
        <v>8</v>
      </c>
      <c r="K102" s="113">
        <v>8</v>
      </c>
      <c r="L102" s="113">
        <v>8</v>
      </c>
      <c r="M102" s="113">
        <v>8</v>
      </c>
      <c r="N102" s="237">
        <f t="shared" si="45"/>
        <v>3.4</v>
      </c>
      <c r="O102" s="236">
        <f t="shared" si="46"/>
        <v>3.4</v>
      </c>
      <c r="P102" s="123">
        <f t="shared" si="48"/>
        <v>3.4</v>
      </c>
      <c r="Q102" s="418"/>
      <c r="R102" s="418"/>
      <c r="S102" s="418"/>
      <c r="T102" s="415"/>
      <c r="U102" s="415"/>
      <c r="V102" s="412"/>
      <c r="W102" s="3"/>
      <c r="X102" s="3"/>
      <c r="Y102" s="3"/>
    </row>
    <row r="103" spans="1:25" ht="30" x14ac:dyDescent="0.25">
      <c r="A103" s="3"/>
      <c r="B103" s="124" t="s">
        <v>109</v>
      </c>
      <c r="C103" s="125">
        <v>30</v>
      </c>
      <c r="D103" s="125">
        <v>50</v>
      </c>
      <c r="E103" s="125">
        <v>50</v>
      </c>
      <c r="F103" s="126" t="s">
        <v>109</v>
      </c>
      <c r="G103" s="108">
        <v>550</v>
      </c>
      <c r="H103" s="114">
        <v>30</v>
      </c>
      <c r="I103" s="114">
        <v>50</v>
      </c>
      <c r="J103" s="114">
        <v>50</v>
      </c>
      <c r="K103" s="114">
        <v>30</v>
      </c>
      <c r="L103" s="114">
        <v>50</v>
      </c>
      <c r="M103" s="114">
        <v>50</v>
      </c>
      <c r="N103" s="236">
        <f t="shared" ref="N103" si="50">H103*G103/1000</f>
        <v>16.5</v>
      </c>
      <c r="O103" s="236">
        <f t="shared" ref="O103" si="51">I103*G103/1000</f>
        <v>27.5</v>
      </c>
      <c r="P103" s="236">
        <f t="shared" ref="P103" si="52">J103*G103/1000</f>
        <v>27.5</v>
      </c>
      <c r="Q103" s="236">
        <f>N103</f>
        <v>16.5</v>
      </c>
      <c r="R103" s="236">
        <f t="shared" ref="R103:S103" si="53">O103</f>
        <v>27.5</v>
      </c>
      <c r="S103" s="236">
        <f t="shared" si="53"/>
        <v>27.5</v>
      </c>
      <c r="T103" s="242">
        <f>Q103*1.5</f>
        <v>24.75</v>
      </c>
      <c r="U103" s="242">
        <f>R103*1.5</f>
        <v>41.25</v>
      </c>
      <c r="V103" s="243">
        <f>S103*1.5</f>
        <v>41.25</v>
      </c>
      <c r="W103" s="3"/>
      <c r="X103" s="3"/>
      <c r="Y103" s="3"/>
    </row>
    <row r="104" spans="1:25" ht="15.75" thickBot="1" x14ac:dyDescent="0.3">
      <c r="A104" s="3"/>
      <c r="B104" s="495"/>
      <c r="C104" s="496"/>
      <c r="D104" s="496"/>
      <c r="E104" s="496"/>
      <c r="F104" s="496"/>
      <c r="G104" s="496"/>
      <c r="H104" s="496"/>
      <c r="I104" s="496"/>
      <c r="J104" s="496"/>
      <c r="K104" s="496"/>
      <c r="L104" s="496"/>
      <c r="M104" s="496"/>
      <c r="N104" s="496"/>
      <c r="O104" s="496"/>
      <c r="P104" s="497"/>
      <c r="Q104" s="160">
        <f>SUM(Q80:Q103)</f>
        <v>378.22999999999996</v>
      </c>
      <c r="R104" s="160">
        <f t="shared" ref="R104:V104" si="54">SUM(R80:R103)</f>
        <v>471.27299999999997</v>
      </c>
      <c r="S104" s="160">
        <f t="shared" si="54"/>
        <v>551.09199999999998</v>
      </c>
      <c r="T104" s="160">
        <f t="shared" si="54"/>
        <v>567.34500000000003</v>
      </c>
      <c r="U104" s="160">
        <f t="shared" si="54"/>
        <v>706.90949999999998</v>
      </c>
      <c r="V104" s="160">
        <f t="shared" si="54"/>
        <v>826.63800000000003</v>
      </c>
      <c r="W104" s="3"/>
      <c r="X104" s="3"/>
      <c r="Y104" s="3"/>
    </row>
    <row r="105" spans="1:25" ht="15.75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2"/>
      <c r="R111" s="2"/>
      <c r="S111" s="2"/>
      <c r="T111" s="2"/>
      <c r="U111" s="2"/>
    </row>
    <row r="112" spans="1:25" ht="15.75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2"/>
      <c r="R112" s="2"/>
      <c r="S112" s="2"/>
      <c r="T112" s="2"/>
      <c r="U112" s="2"/>
    </row>
    <row r="113" spans="2:21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  <c r="R113" s="2"/>
      <c r="S113" s="2"/>
      <c r="T113" s="2"/>
      <c r="U113" s="2"/>
    </row>
    <row r="114" spans="2:2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</sheetData>
  <mergeCells count="191">
    <mergeCell ref="B104:P104"/>
    <mergeCell ref="B23:P23"/>
    <mergeCell ref="B24:V24"/>
    <mergeCell ref="B41:P41"/>
    <mergeCell ref="B42:V42"/>
    <mergeCell ref="B61:P61"/>
    <mergeCell ref="B78:P78"/>
    <mergeCell ref="B44:B49"/>
    <mergeCell ref="C44:C49"/>
    <mergeCell ref="D44:D49"/>
    <mergeCell ref="E44:E49"/>
    <mergeCell ref="Q44:Q49"/>
    <mergeCell ref="R44:R49"/>
    <mergeCell ref="S44:S49"/>
    <mergeCell ref="T44:T49"/>
    <mergeCell ref="U44:U49"/>
    <mergeCell ref="V44:V49"/>
    <mergeCell ref="B50:B52"/>
    <mergeCell ref="C50:C52"/>
    <mergeCell ref="D50:D52"/>
    <mergeCell ref="E50:E52"/>
    <mergeCell ref="Q50:Q52"/>
    <mergeCell ref="E63:E68"/>
    <mergeCell ref="B101:B102"/>
    <mergeCell ref="D53:D55"/>
    <mergeCell ref="E53:E55"/>
    <mergeCell ref="B53:B55"/>
    <mergeCell ref="C53:C55"/>
    <mergeCell ref="Q10:Q11"/>
    <mergeCell ref="R10:R11"/>
    <mergeCell ref="S10:S11"/>
    <mergeCell ref="T10:T11"/>
    <mergeCell ref="U10:U11"/>
    <mergeCell ref="Q38:Q39"/>
    <mergeCell ref="R38:R39"/>
    <mergeCell ref="S38:S39"/>
    <mergeCell ref="T38:T39"/>
    <mergeCell ref="U38:U39"/>
    <mergeCell ref="B18:B20"/>
    <mergeCell ref="C18:C20"/>
    <mergeCell ref="D18:D20"/>
    <mergeCell ref="E18:E20"/>
    <mergeCell ref="Q18:Q20"/>
    <mergeCell ref="R18:R20"/>
    <mergeCell ref="S18:S20"/>
    <mergeCell ref="T18:T20"/>
    <mergeCell ref="U18:U20"/>
    <mergeCell ref="B79:P79"/>
    <mergeCell ref="B84:B89"/>
    <mergeCell ref="C84:C89"/>
    <mergeCell ref="D84:D89"/>
    <mergeCell ref="E84:E89"/>
    <mergeCell ref="C101:C102"/>
    <mergeCell ref="D101:D102"/>
    <mergeCell ref="E101:E102"/>
    <mergeCell ref="B69:B73"/>
    <mergeCell ref="C69:C73"/>
    <mergeCell ref="D69:D73"/>
    <mergeCell ref="E69:E73"/>
    <mergeCell ref="B74:B76"/>
    <mergeCell ref="C74:C76"/>
    <mergeCell ref="D74:D76"/>
    <mergeCell ref="E74:E76"/>
    <mergeCell ref="B2:P2"/>
    <mergeCell ref="B6:B7"/>
    <mergeCell ref="C6:E6"/>
    <mergeCell ref="F6:F7"/>
    <mergeCell ref="G6:G7"/>
    <mergeCell ref="H6:J6"/>
    <mergeCell ref="K6:M6"/>
    <mergeCell ref="N6:P6"/>
    <mergeCell ref="B25:B34"/>
    <mergeCell ref="C25:C34"/>
    <mergeCell ref="D25:D34"/>
    <mergeCell ref="E25:E34"/>
    <mergeCell ref="B8:V8"/>
    <mergeCell ref="B9:V9"/>
    <mergeCell ref="V10:V11"/>
    <mergeCell ref="Q6:S6"/>
    <mergeCell ref="T6:V6"/>
    <mergeCell ref="V25:V34"/>
    <mergeCell ref="Q12:Q17"/>
    <mergeCell ref="R12:R17"/>
    <mergeCell ref="S12:S17"/>
    <mergeCell ref="T12:T17"/>
    <mergeCell ref="U12:U17"/>
    <mergeCell ref="V12:V17"/>
    <mergeCell ref="B62:P62"/>
    <mergeCell ref="B63:B68"/>
    <mergeCell ref="C63:C68"/>
    <mergeCell ref="D63:D68"/>
    <mergeCell ref="B38:B39"/>
    <mergeCell ref="C38:C39"/>
    <mergeCell ref="D38:D39"/>
    <mergeCell ref="E38:E39"/>
    <mergeCell ref="E10:E11"/>
    <mergeCell ref="B10:B11"/>
    <mergeCell ref="C10:C11"/>
    <mergeCell ref="D10:D11"/>
    <mergeCell ref="B12:B17"/>
    <mergeCell ref="C12:C17"/>
    <mergeCell ref="D12:D17"/>
    <mergeCell ref="E12:E17"/>
    <mergeCell ref="B35:B37"/>
    <mergeCell ref="C35:C37"/>
    <mergeCell ref="D35:D37"/>
    <mergeCell ref="E35:E37"/>
    <mergeCell ref="B57:B58"/>
    <mergeCell ref="C57:C58"/>
    <mergeCell ref="D57:D58"/>
    <mergeCell ref="E57:E58"/>
    <mergeCell ref="V38:V39"/>
    <mergeCell ref="Q25:Q34"/>
    <mergeCell ref="R25:R34"/>
    <mergeCell ref="S25:S34"/>
    <mergeCell ref="T25:T34"/>
    <mergeCell ref="U25:U34"/>
    <mergeCell ref="V101:V102"/>
    <mergeCell ref="Q69:Q73"/>
    <mergeCell ref="R69:R73"/>
    <mergeCell ref="S69:S73"/>
    <mergeCell ref="T69:T73"/>
    <mergeCell ref="U69:U73"/>
    <mergeCell ref="V69:V73"/>
    <mergeCell ref="Q101:Q102"/>
    <mergeCell ref="R101:R102"/>
    <mergeCell ref="S101:S102"/>
    <mergeCell ref="T101:T102"/>
    <mergeCell ref="U101:U102"/>
    <mergeCell ref="Q63:Q68"/>
    <mergeCell ref="R63:R68"/>
    <mergeCell ref="S63:S68"/>
    <mergeCell ref="T63:T68"/>
    <mergeCell ref="U63:U68"/>
    <mergeCell ref="V63:V68"/>
    <mergeCell ref="Q74:Q76"/>
    <mergeCell ref="R74:R76"/>
    <mergeCell ref="S74:S76"/>
    <mergeCell ref="T74:T76"/>
    <mergeCell ref="U74:U76"/>
    <mergeCell ref="V74:V76"/>
    <mergeCell ref="S53:S55"/>
    <mergeCell ref="T53:T55"/>
    <mergeCell ref="U53:U55"/>
    <mergeCell ref="V53:V55"/>
    <mergeCell ref="Q57:Q58"/>
    <mergeCell ref="R57:R58"/>
    <mergeCell ref="S57:S58"/>
    <mergeCell ref="T57:T58"/>
    <mergeCell ref="U57:U58"/>
    <mergeCell ref="R53:R55"/>
    <mergeCell ref="V18:V20"/>
    <mergeCell ref="Q35:Q37"/>
    <mergeCell ref="R35:R37"/>
    <mergeCell ref="S35:S37"/>
    <mergeCell ref="T35:T37"/>
    <mergeCell ref="U35:U37"/>
    <mergeCell ref="V35:V37"/>
    <mergeCell ref="B80:B83"/>
    <mergeCell ref="C80:C83"/>
    <mergeCell ref="D80:D83"/>
    <mergeCell ref="E80:E83"/>
    <mergeCell ref="Q80:Q83"/>
    <mergeCell ref="R80:R83"/>
    <mergeCell ref="S80:S83"/>
    <mergeCell ref="T80:T83"/>
    <mergeCell ref="U80:U83"/>
    <mergeCell ref="V80:V83"/>
    <mergeCell ref="T50:T52"/>
    <mergeCell ref="U50:U52"/>
    <mergeCell ref="V50:V52"/>
    <mergeCell ref="R50:R52"/>
    <mergeCell ref="S50:S52"/>
    <mergeCell ref="V57:V58"/>
    <mergeCell ref="Q53:Q55"/>
    <mergeCell ref="Q84:Q89"/>
    <mergeCell ref="R84:R89"/>
    <mergeCell ref="S84:S89"/>
    <mergeCell ref="T84:T89"/>
    <mergeCell ref="U84:U89"/>
    <mergeCell ref="V84:V89"/>
    <mergeCell ref="B90:B100"/>
    <mergeCell ref="C90:C100"/>
    <mergeCell ref="D90:D100"/>
    <mergeCell ref="E90:E100"/>
    <mergeCell ref="Q90:Q100"/>
    <mergeCell ref="R90:R100"/>
    <mergeCell ref="S90:S100"/>
    <mergeCell ref="T90:T100"/>
    <mergeCell ref="U90:U100"/>
    <mergeCell ref="V90:V10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B120-DCDC-48BC-96EE-80E106844B84}">
  <dimension ref="A1:Y121"/>
  <sheetViews>
    <sheetView view="pageBreakPreview" topLeftCell="A24" zoomScale="98" zoomScaleNormal="98" zoomScaleSheetLayoutView="98" workbookViewId="0">
      <selection activeCell="A34" sqref="A34"/>
    </sheetView>
  </sheetViews>
  <sheetFormatPr defaultRowHeight="15" outlineLevelCol="1" x14ac:dyDescent="0.25"/>
  <cols>
    <col min="2" max="2" width="24.28515625" customWidth="1"/>
    <col min="5" max="5" width="9.140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customWidth="1" outlineLevel="1"/>
  </cols>
  <sheetData>
    <row r="1" spans="1:25" ht="15.75" x14ac:dyDescent="0.25">
      <c r="A1" s="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13"/>
      <c r="X1" s="13"/>
      <c r="Y1" s="3"/>
    </row>
    <row r="2" spans="1:25" x14ac:dyDescent="0.25">
      <c r="A2" s="3"/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109"/>
      <c r="R2" s="109"/>
      <c r="S2" s="109"/>
      <c r="T2" s="3"/>
      <c r="U2" s="3"/>
      <c r="V2" s="3"/>
      <c r="W2" s="3"/>
      <c r="X2" s="3"/>
      <c r="Y2" s="3"/>
    </row>
    <row r="3" spans="1:25" x14ac:dyDescent="0.25">
      <c r="A3" s="3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09"/>
      <c r="R3" s="109"/>
      <c r="S3" s="109"/>
      <c r="T3" s="3"/>
      <c r="U3" s="3"/>
      <c r="V3" s="3"/>
      <c r="W3" s="3"/>
      <c r="X3" s="3"/>
      <c r="Y3" s="3"/>
    </row>
    <row r="4" spans="1:25" x14ac:dyDescent="0.25">
      <c r="A4" s="3"/>
      <c r="B4" s="111" t="s">
        <v>97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3"/>
      <c r="U4" s="3"/>
      <c r="V4" s="3"/>
      <c r="W4" s="3"/>
      <c r="X4" s="3"/>
      <c r="Y4" s="3"/>
    </row>
    <row r="5" spans="1:25" ht="15.75" thickBot="1" x14ac:dyDescent="0.3">
      <c r="A5" s="3"/>
      <c r="B5" s="111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455" t="s">
        <v>0</v>
      </c>
      <c r="C6" s="457" t="s">
        <v>1</v>
      </c>
      <c r="D6" s="457"/>
      <c r="E6" s="457"/>
      <c r="F6" s="458" t="s">
        <v>2</v>
      </c>
      <c r="G6" s="460" t="s">
        <v>3</v>
      </c>
      <c r="H6" s="457" t="s">
        <v>4</v>
      </c>
      <c r="I6" s="457"/>
      <c r="J6" s="457"/>
      <c r="K6" s="457" t="s">
        <v>5</v>
      </c>
      <c r="L6" s="457"/>
      <c r="M6" s="457"/>
      <c r="N6" s="457" t="s">
        <v>107</v>
      </c>
      <c r="O6" s="457"/>
      <c r="P6" s="457"/>
      <c r="Q6" s="466" t="s">
        <v>6</v>
      </c>
      <c r="R6" s="466"/>
      <c r="S6" s="467"/>
      <c r="T6" s="468" t="s">
        <v>108</v>
      </c>
      <c r="U6" s="468"/>
      <c r="V6" s="469"/>
      <c r="W6" s="3"/>
      <c r="X6" s="3"/>
      <c r="Y6" s="3"/>
    </row>
    <row r="7" spans="1:25" ht="29.25" thickBot="1" x14ac:dyDescent="0.3">
      <c r="A7" s="3"/>
      <c r="B7" s="456"/>
      <c r="C7" s="252" t="s">
        <v>13</v>
      </c>
      <c r="D7" s="252" t="s">
        <v>7</v>
      </c>
      <c r="E7" s="252" t="s">
        <v>8</v>
      </c>
      <c r="F7" s="459"/>
      <c r="G7" s="461"/>
      <c r="H7" s="252" t="s">
        <v>13</v>
      </c>
      <c r="I7" s="252" t="s">
        <v>7</v>
      </c>
      <c r="J7" s="252" t="s">
        <v>8</v>
      </c>
      <c r="K7" s="252" t="s">
        <v>13</v>
      </c>
      <c r="L7" s="252" t="s">
        <v>7</v>
      </c>
      <c r="M7" s="252" t="s">
        <v>8</v>
      </c>
      <c r="N7" s="252" t="s">
        <v>13</v>
      </c>
      <c r="O7" s="252" t="s">
        <v>7</v>
      </c>
      <c r="P7" s="112" t="s">
        <v>8</v>
      </c>
      <c r="Q7" s="252" t="s">
        <v>13</v>
      </c>
      <c r="R7" s="252" t="s">
        <v>7</v>
      </c>
      <c r="S7" s="112" t="s">
        <v>8</v>
      </c>
      <c r="T7" s="252" t="s">
        <v>13</v>
      </c>
      <c r="U7" s="252" t="s">
        <v>7</v>
      </c>
      <c r="V7" s="112" t="s">
        <v>8</v>
      </c>
      <c r="W7" s="3"/>
      <c r="X7" s="3"/>
      <c r="Y7" s="3"/>
    </row>
    <row r="8" spans="1:25" x14ac:dyDescent="0.25">
      <c r="A8" s="3"/>
      <c r="B8" s="447" t="s">
        <v>98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109"/>
      <c r="R8" s="109"/>
      <c r="S8" s="109"/>
      <c r="T8" s="3"/>
      <c r="U8" s="3"/>
      <c r="V8" s="3"/>
      <c r="W8" s="3"/>
      <c r="X8" s="3"/>
      <c r="Y8" s="3"/>
    </row>
    <row r="9" spans="1:25" ht="18.75" customHeight="1" thickBot="1" x14ac:dyDescent="0.3">
      <c r="A9" s="3"/>
      <c r="B9" s="448" t="s">
        <v>9</v>
      </c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109"/>
      <c r="R9" s="109"/>
      <c r="S9" s="109"/>
      <c r="T9" s="3"/>
      <c r="U9" s="3"/>
      <c r="V9" s="3"/>
      <c r="W9" s="3"/>
      <c r="X9" s="3"/>
      <c r="Y9" s="3"/>
    </row>
    <row r="10" spans="1:25" ht="18.75" customHeight="1" thickBot="1" x14ac:dyDescent="0.3">
      <c r="A10" s="3"/>
      <c r="B10" s="441" t="s">
        <v>150</v>
      </c>
      <c r="C10" s="488">
        <v>60</v>
      </c>
      <c r="D10" s="488">
        <v>80</v>
      </c>
      <c r="E10" s="488">
        <v>100</v>
      </c>
      <c r="F10" s="130" t="s">
        <v>59</v>
      </c>
      <c r="G10" s="253">
        <v>212</v>
      </c>
      <c r="H10" s="131">
        <v>49</v>
      </c>
      <c r="I10" s="131">
        <v>63</v>
      </c>
      <c r="J10" s="131">
        <v>70</v>
      </c>
      <c r="K10" s="131">
        <v>35</v>
      </c>
      <c r="L10" s="131">
        <v>45</v>
      </c>
      <c r="M10" s="131">
        <v>50</v>
      </c>
      <c r="N10" s="253">
        <f t="shared" ref="N10:N14" si="0">H10*G10/1000</f>
        <v>10.388</v>
      </c>
      <c r="O10" s="253">
        <f t="shared" ref="O10:O14" si="1">I10*G10/1000</f>
        <v>13.356</v>
      </c>
      <c r="P10" s="253">
        <f t="shared" ref="P10:P16" si="2">J10*G10/1000</f>
        <v>14.84</v>
      </c>
      <c r="Q10" s="445">
        <f>SUM(N10:N14)</f>
        <v>33.930000000000007</v>
      </c>
      <c r="R10" s="445">
        <f t="shared" ref="R10:S10" si="3">SUM(O10:O14)</f>
        <v>43.113500000000002</v>
      </c>
      <c r="S10" s="445">
        <f t="shared" si="3"/>
        <v>47.902999999999999</v>
      </c>
      <c r="T10" s="446">
        <f>Q10*1.5</f>
        <v>50.89500000000001</v>
      </c>
      <c r="U10" s="446">
        <f>R10*1.5</f>
        <v>64.67025000000001</v>
      </c>
      <c r="V10" s="410">
        <f>S10*1.5</f>
        <v>71.854500000000002</v>
      </c>
      <c r="W10" s="3"/>
      <c r="X10" s="3"/>
      <c r="Y10" s="3"/>
    </row>
    <row r="11" spans="1:25" ht="18.75" customHeight="1" thickBot="1" x14ac:dyDescent="0.3">
      <c r="A11" s="3"/>
      <c r="B11" s="428"/>
      <c r="C11" s="425"/>
      <c r="D11" s="425"/>
      <c r="E11" s="425"/>
      <c r="F11" s="274" t="s">
        <v>158</v>
      </c>
      <c r="G11" s="132">
        <v>219</v>
      </c>
      <c r="H11" s="235">
        <v>21</v>
      </c>
      <c r="I11" s="235">
        <v>27</v>
      </c>
      <c r="J11" s="116">
        <v>30</v>
      </c>
      <c r="K11" s="235">
        <v>16</v>
      </c>
      <c r="L11" s="235">
        <v>21</v>
      </c>
      <c r="M11" s="116">
        <v>23</v>
      </c>
      <c r="N11" s="273">
        <f t="shared" si="0"/>
        <v>4.5990000000000002</v>
      </c>
      <c r="O11" s="273">
        <f t="shared" si="1"/>
        <v>5.9130000000000003</v>
      </c>
      <c r="P11" s="273">
        <f t="shared" si="2"/>
        <v>6.57</v>
      </c>
      <c r="Q11" s="417"/>
      <c r="R11" s="417"/>
      <c r="S11" s="417"/>
      <c r="T11" s="414"/>
      <c r="U11" s="414"/>
      <c r="V11" s="411"/>
      <c r="W11" s="3"/>
      <c r="X11" s="3"/>
      <c r="Y11" s="3"/>
    </row>
    <row r="12" spans="1:25" ht="18.75" customHeight="1" thickBot="1" x14ac:dyDescent="0.3">
      <c r="A12" s="3"/>
      <c r="B12" s="428"/>
      <c r="C12" s="425"/>
      <c r="D12" s="425"/>
      <c r="E12" s="425"/>
      <c r="F12" s="105" t="s">
        <v>36</v>
      </c>
      <c r="G12" s="236">
        <v>751</v>
      </c>
      <c r="H12" s="235">
        <v>21</v>
      </c>
      <c r="I12" s="235">
        <v>27</v>
      </c>
      <c r="J12" s="116">
        <v>30</v>
      </c>
      <c r="K12" s="235">
        <v>15</v>
      </c>
      <c r="L12" s="235">
        <v>19</v>
      </c>
      <c r="M12" s="116">
        <v>21</v>
      </c>
      <c r="N12" s="273">
        <f t="shared" si="0"/>
        <v>15.771000000000001</v>
      </c>
      <c r="O12" s="273">
        <f t="shared" si="1"/>
        <v>20.277000000000001</v>
      </c>
      <c r="P12" s="273">
        <f t="shared" si="2"/>
        <v>22.53</v>
      </c>
      <c r="Q12" s="417"/>
      <c r="R12" s="417"/>
      <c r="S12" s="417"/>
      <c r="T12" s="414"/>
      <c r="U12" s="414"/>
      <c r="V12" s="411"/>
      <c r="W12" s="3"/>
      <c r="X12" s="3"/>
      <c r="Y12" s="3"/>
    </row>
    <row r="13" spans="1:25" ht="18.75" customHeight="1" thickBot="1" x14ac:dyDescent="0.3">
      <c r="A13" s="3"/>
      <c r="B13" s="428"/>
      <c r="C13" s="425"/>
      <c r="D13" s="425"/>
      <c r="E13" s="425"/>
      <c r="F13" s="105" t="s">
        <v>12</v>
      </c>
      <c r="G13" s="236">
        <v>791</v>
      </c>
      <c r="H13" s="116">
        <v>4</v>
      </c>
      <c r="I13" s="116">
        <v>4.5</v>
      </c>
      <c r="J13" s="116">
        <v>5</v>
      </c>
      <c r="K13" s="116">
        <v>4</v>
      </c>
      <c r="L13" s="116">
        <v>4.5</v>
      </c>
      <c r="M13" s="116">
        <v>5</v>
      </c>
      <c r="N13" s="236">
        <f t="shared" si="0"/>
        <v>3.1640000000000001</v>
      </c>
      <c r="O13" s="236">
        <f t="shared" si="1"/>
        <v>3.5594999999999999</v>
      </c>
      <c r="P13" s="273">
        <f t="shared" si="2"/>
        <v>3.9550000000000001</v>
      </c>
      <c r="Q13" s="417"/>
      <c r="R13" s="417"/>
      <c r="S13" s="417"/>
      <c r="T13" s="414"/>
      <c r="U13" s="414"/>
      <c r="V13" s="411"/>
      <c r="W13" s="3"/>
      <c r="X13" s="3"/>
      <c r="Y13" s="3"/>
    </row>
    <row r="14" spans="1:25" ht="18.75" customHeight="1" thickBot="1" x14ac:dyDescent="0.3">
      <c r="A14" s="3"/>
      <c r="B14" s="428"/>
      <c r="C14" s="425"/>
      <c r="D14" s="425"/>
      <c r="E14" s="425"/>
      <c r="F14" s="106" t="s">
        <v>27</v>
      </c>
      <c r="G14" s="236">
        <v>80</v>
      </c>
      <c r="H14" s="116">
        <v>0.1</v>
      </c>
      <c r="I14" s="116">
        <v>0.1</v>
      </c>
      <c r="J14" s="116">
        <v>0.1</v>
      </c>
      <c r="K14" s="116">
        <v>0.1</v>
      </c>
      <c r="L14" s="116">
        <v>0.1</v>
      </c>
      <c r="M14" s="116">
        <v>0.1</v>
      </c>
      <c r="N14" s="236">
        <f t="shared" si="0"/>
        <v>8.0000000000000002E-3</v>
      </c>
      <c r="O14" s="236">
        <f t="shared" si="1"/>
        <v>8.0000000000000002E-3</v>
      </c>
      <c r="P14" s="273">
        <f t="shared" si="2"/>
        <v>8.0000000000000002E-3</v>
      </c>
      <c r="Q14" s="418"/>
      <c r="R14" s="418"/>
      <c r="S14" s="418"/>
      <c r="T14" s="415"/>
      <c r="U14" s="415"/>
      <c r="V14" s="412"/>
      <c r="W14" s="3"/>
      <c r="X14" s="3"/>
      <c r="Y14" s="3"/>
    </row>
    <row r="15" spans="1:25" ht="18.75" customHeight="1" thickBot="1" x14ac:dyDescent="0.3">
      <c r="A15" s="3"/>
      <c r="B15" s="424" t="s">
        <v>156</v>
      </c>
      <c r="C15" s="392" t="s">
        <v>45</v>
      </c>
      <c r="D15" s="392" t="s">
        <v>46</v>
      </c>
      <c r="E15" s="392" t="s">
        <v>47</v>
      </c>
      <c r="F15" s="148" t="s">
        <v>157</v>
      </c>
      <c r="G15" s="236">
        <v>1800</v>
      </c>
      <c r="H15" s="113">
        <v>75</v>
      </c>
      <c r="I15" s="113">
        <v>84</v>
      </c>
      <c r="J15" s="113">
        <v>94</v>
      </c>
      <c r="K15" s="113">
        <v>68</v>
      </c>
      <c r="L15" s="113">
        <v>78</v>
      </c>
      <c r="M15" s="113">
        <v>98</v>
      </c>
      <c r="N15" s="236">
        <f t="shared" ref="N15:N23" si="4">H15*G15/1000</f>
        <v>135</v>
      </c>
      <c r="O15" s="236">
        <f t="shared" ref="O15:O23" si="5">I15*G15/1000</f>
        <v>151.19999999999999</v>
      </c>
      <c r="P15" s="273">
        <f t="shared" si="2"/>
        <v>169.2</v>
      </c>
      <c r="Q15" s="422">
        <f>SUM(N15:N23)</f>
        <v>221.34199999999998</v>
      </c>
      <c r="R15" s="422">
        <f>SUM(O15:O23)</f>
        <v>254.17799999999997</v>
      </c>
      <c r="S15" s="422">
        <f>SUM(P15:P23)</f>
        <v>310.13900000000001</v>
      </c>
      <c r="T15" s="423">
        <f>Q15*1.51</f>
        <v>334.22641999999996</v>
      </c>
      <c r="U15" s="423">
        <f>R15*1.51</f>
        <v>383.80877999999996</v>
      </c>
      <c r="V15" s="423">
        <f>S15*1.51</f>
        <v>468.30989</v>
      </c>
      <c r="W15" s="3"/>
      <c r="X15" s="3"/>
      <c r="Y15" s="3"/>
    </row>
    <row r="16" spans="1:25" ht="18.75" customHeight="1" x14ac:dyDescent="0.25">
      <c r="A16" s="3"/>
      <c r="B16" s="424"/>
      <c r="C16" s="392"/>
      <c r="D16" s="392"/>
      <c r="E16" s="392"/>
      <c r="F16" s="105" t="s">
        <v>11</v>
      </c>
      <c r="G16" s="236">
        <v>204</v>
      </c>
      <c r="H16" s="113">
        <v>13</v>
      </c>
      <c r="I16" s="113">
        <v>15</v>
      </c>
      <c r="J16" s="113">
        <v>20</v>
      </c>
      <c r="K16" s="113">
        <v>10</v>
      </c>
      <c r="L16" s="113">
        <v>10</v>
      </c>
      <c r="M16" s="113">
        <v>13</v>
      </c>
      <c r="N16" s="236">
        <f t="shared" si="4"/>
        <v>2.6520000000000001</v>
      </c>
      <c r="O16" s="236">
        <f t="shared" si="5"/>
        <v>3.06</v>
      </c>
      <c r="P16" s="273">
        <f t="shared" si="2"/>
        <v>4.08</v>
      </c>
      <c r="Q16" s="422"/>
      <c r="R16" s="422"/>
      <c r="S16" s="422"/>
      <c r="T16" s="423"/>
      <c r="U16" s="423"/>
      <c r="V16" s="423"/>
      <c r="W16" s="3"/>
      <c r="X16" s="3"/>
      <c r="Y16" s="3"/>
    </row>
    <row r="17" spans="1:25" ht="18.75" customHeight="1" x14ac:dyDescent="0.25">
      <c r="A17" s="3"/>
      <c r="B17" s="424"/>
      <c r="C17" s="392"/>
      <c r="D17" s="392"/>
      <c r="E17" s="392"/>
      <c r="F17" s="105" t="s">
        <v>10</v>
      </c>
      <c r="G17" s="236">
        <v>219</v>
      </c>
      <c r="H17" s="113">
        <v>13</v>
      </c>
      <c r="I17" s="113">
        <v>1</v>
      </c>
      <c r="J17" s="113">
        <v>20</v>
      </c>
      <c r="K17" s="113">
        <v>10</v>
      </c>
      <c r="L17" s="113">
        <v>11</v>
      </c>
      <c r="M17" s="113">
        <v>15</v>
      </c>
      <c r="N17" s="236">
        <f t="shared" si="4"/>
        <v>2.847</v>
      </c>
      <c r="O17" s="236">
        <f t="shared" si="5"/>
        <v>0.219</v>
      </c>
      <c r="P17" s="123">
        <f t="shared" ref="P17:P23" si="6">J17*G17/1000</f>
        <v>4.38</v>
      </c>
      <c r="Q17" s="422"/>
      <c r="R17" s="422"/>
      <c r="S17" s="422"/>
      <c r="T17" s="423"/>
      <c r="U17" s="423"/>
      <c r="V17" s="423"/>
      <c r="W17" s="3"/>
      <c r="X17" s="3"/>
      <c r="Y17" s="3"/>
    </row>
    <row r="18" spans="1:25" ht="18.75" customHeight="1" x14ac:dyDescent="0.25">
      <c r="A18" s="3"/>
      <c r="B18" s="424"/>
      <c r="C18" s="392"/>
      <c r="D18" s="392"/>
      <c r="E18" s="392"/>
      <c r="F18" s="105" t="s">
        <v>12</v>
      </c>
      <c r="G18" s="236">
        <v>791</v>
      </c>
      <c r="H18" s="113">
        <v>3</v>
      </c>
      <c r="I18" s="113">
        <v>4</v>
      </c>
      <c r="J18" s="113">
        <v>5</v>
      </c>
      <c r="K18" s="113">
        <v>5</v>
      </c>
      <c r="L18" s="113">
        <v>5</v>
      </c>
      <c r="M18" s="113">
        <v>7</v>
      </c>
      <c r="N18" s="236">
        <f t="shared" si="4"/>
        <v>2.3730000000000002</v>
      </c>
      <c r="O18" s="236">
        <f t="shared" si="5"/>
        <v>3.1640000000000001</v>
      </c>
      <c r="P18" s="123">
        <f t="shared" si="6"/>
        <v>3.9550000000000001</v>
      </c>
      <c r="Q18" s="422"/>
      <c r="R18" s="422"/>
      <c r="S18" s="422"/>
      <c r="T18" s="423"/>
      <c r="U18" s="423"/>
      <c r="V18" s="423"/>
      <c r="W18" s="3"/>
      <c r="X18" s="3"/>
      <c r="Y18" s="3"/>
    </row>
    <row r="19" spans="1:25" ht="18.75" customHeight="1" x14ac:dyDescent="0.25">
      <c r="A19" s="3"/>
      <c r="B19" s="424"/>
      <c r="C19" s="392"/>
      <c r="D19" s="392"/>
      <c r="E19" s="392"/>
      <c r="F19" s="155" t="s">
        <v>57</v>
      </c>
      <c r="G19" s="241">
        <v>1345</v>
      </c>
      <c r="H19" s="113">
        <v>3</v>
      </c>
      <c r="I19" s="113">
        <v>3</v>
      </c>
      <c r="J19" s="113">
        <v>5</v>
      </c>
      <c r="K19" s="113">
        <v>3</v>
      </c>
      <c r="L19" s="113">
        <v>3</v>
      </c>
      <c r="M19" s="113">
        <v>5</v>
      </c>
      <c r="N19" s="236">
        <f t="shared" si="4"/>
        <v>4.0350000000000001</v>
      </c>
      <c r="O19" s="236">
        <f t="shared" si="5"/>
        <v>4.0350000000000001</v>
      </c>
      <c r="P19" s="123">
        <f t="shared" si="6"/>
        <v>6.7249999999999996</v>
      </c>
      <c r="Q19" s="422"/>
      <c r="R19" s="422"/>
      <c r="S19" s="422"/>
      <c r="T19" s="423"/>
      <c r="U19" s="423"/>
      <c r="V19" s="423"/>
      <c r="W19" s="3"/>
      <c r="X19" s="3"/>
      <c r="Y19" s="3"/>
    </row>
    <row r="20" spans="1:25" ht="18.75" customHeight="1" x14ac:dyDescent="0.25">
      <c r="A20" s="3"/>
      <c r="B20" s="424"/>
      <c r="C20" s="392"/>
      <c r="D20" s="392"/>
      <c r="E20" s="392"/>
      <c r="F20" s="105" t="s">
        <v>58</v>
      </c>
      <c r="G20" s="116">
        <v>800</v>
      </c>
      <c r="H20" s="113">
        <v>1</v>
      </c>
      <c r="I20" s="113">
        <v>1</v>
      </c>
      <c r="J20" s="113">
        <v>1</v>
      </c>
      <c r="K20" s="113">
        <v>1</v>
      </c>
      <c r="L20" s="113">
        <v>1</v>
      </c>
      <c r="M20" s="113">
        <v>1</v>
      </c>
      <c r="N20" s="236">
        <f t="shared" si="4"/>
        <v>0.8</v>
      </c>
      <c r="O20" s="236">
        <f t="shared" si="5"/>
        <v>0.8</v>
      </c>
      <c r="P20" s="123">
        <f t="shared" si="6"/>
        <v>0.8</v>
      </c>
      <c r="Q20" s="422"/>
      <c r="R20" s="422"/>
      <c r="S20" s="422"/>
      <c r="T20" s="423"/>
      <c r="U20" s="423"/>
      <c r="V20" s="423"/>
      <c r="W20" s="3"/>
      <c r="X20" s="3"/>
      <c r="Y20" s="3"/>
    </row>
    <row r="21" spans="1:25" ht="18.75" customHeight="1" x14ac:dyDescent="0.25">
      <c r="A21" s="3"/>
      <c r="B21" s="424"/>
      <c r="C21" s="392"/>
      <c r="D21" s="392"/>
      <c r="E21" s="392"/>
      <c r="F21" s="106" t="s">
        <v>27</v>
      </c>
      <c r="G21" s="236">
        <v>80</v>
      </c>
      <c r="H21" s="116">
        <v>0.2</v>
      </c>
      <c r="I21" s="116">
        <v>0.2</v>
      </c>
      <c r="J21" s="116">
        <v>0.3</v>
      </c>
      <c r="K21" s="116">
        <v>0.2</v>
      </c>
      <c r="L21" s="116">
        <v>0.2</v>
      </c>
      <c r="M21" s="116">
        <v>0.3</v>
      </c>
      <c r="N21" s="236">
        <f t="shared" si="4"/>
        <v>1.6E-2</v>
      </c>
      <c r="O21" s="236">
        <f t="shared" si="5"/>
        <v>1.6E-2</v>
      </c>
      <c r="P21" s="123">
        <f t="shared" si="6"/>
        <v>2.4E-2</v>
      </c>
      <c r="Q21" s="422"/>
      <c r="R21" s="422"/>
      <c r="S21" s="422"/>
      <c r="T21" s="423"/>
      <c r="U21" s="423"/>
      <c r="V21" s="423"/>
      <c r="W21" s="3"/>
      <c r="X21" s="3"/>
      <c r="Y21" s="3"/>
    </row>
    <row r="22" spans="1:25" ht="18.75" customHeight="1" x14ac:dyDescent="0.25">
      <c r="A22" s="3"/>
      <c r="B22" s="424"/>
      <c r="C22" s="392"/>
      <c r="D22" s="392"/>
      <c r="E22" s="392"/>
      <c r="F22" s="134" t="s">
        <v>94</v>
      </c>
      <c r="G22" s="241">
        <v>613</v>
      </c>
      <c r="H22" s="256">
        <v>63</v>
      </c>
      <c r="I22" s="256">
        <v>68</v>
      </c>
      <c r="J22" s="256">
        <v>75</v>
      </c>
      <c r="K22" s="256">
        <v>63</v>
      </c>
      <c r="L22" s="256">
        <v>60</v>
      </c>
      <c r="M22" s="256">
        <v>75</v>
      </c>
      <c r="N22" s="236">
        <f t="shared" si="4"/>
        <v>38.619</v>
      </c>
      <c r="O22" s="236">
        <f t="shared" si="5"/>
        <v>41.683999999999997</v>
      </c>
      <c r="P22" s="123">
        <f t="shared" si="6"/>
        <v>45.975000000000001</v>
      </c>
      <c r="Q22" s="422"/>
      <c r="R22" s="422"/>
      <c r="S22" s="422"/>
      <c r="T22" s="423"/>
      <c r="U22" s="423"/>
      <c r="V22" s="423"/>
      <c r="W22" s="3"/>
      <c r="X22" s="3"/>
      <c r="Y22" s="3"/>
    </row>
    <row r="23" spans="1:25" ht="18.75" customHeight="1" x14ac:dyDescent="0.25">
      <c r="A23" s="3"/>
      <c r="B23" s="424"/>
      <c r="C23" s="392"/>
      <c r="D23" s="392"/>
      <c r="E23" s="392"/>
      <c r="F23" s="106" t="s">
        <v>119</v>
      </c>
      <c r="G23" s="149">
        <v>5000</v>
      </c>
      <c r="H23" s="235">
        <v>7</v>
      </c>
      <c r="I23" s="113">
        <v>10</v>
      </c>
      <c r="J23" s="113">
        <v>15</v>
      </c>
      <c r="K23" s="113">
        <v>7</v>
      </c>
      <c r="L23" s="113">
        <v>10</v>
      </c>
      <c r="M23" s="113">
        <v>15</v>
      </c>
      <c r="N23" s="236">
        <f t="shared" si="4"/>
        <v>35</v>
      </c>
      <c r="O23" s="236">
        <f t="shared" si="5"/>
        <v>50</v>
      </c>
      <c r="P23" s="236">
        <f t="shared" si="6"/>
        <v>75</v>
      </c>
      <c r="Q23" s="422"/>
      <c r="R23" s="422"/>
      <c r="S23" s="422"/>
      <c r="T23" s="423"/>
      <c r="U23" s="423"/>
      <c r="V23" s="423"/>
      <c r="W23" s="3"/>
      <c r="X23" s="3"/>
      <c r="Y23" s="3"/>
    </row>
    <row r="24" spans="1:25" ht="15.75" x14ac:dyDescent="0.25">
      <c r="A24" s="3"/>
      <c r="B24" s="389" t="s">
        <v>49</v>
      </c>
      <c r="C24" s="427" t="s">
        <v>45</v>
      </c>
      <c r="D24" s="427" t="s">
        <v>45</v>
      </c>
      <c r="E24" s="427" t="s">
        <v>45</v>
      </c>
      <c r="F24" s="106" t="s">
        <v>41</v>
      </c>
      <c r="G24" s="236">
        <v>1300</v>
      </c>
      <c r="H24" s="116">
        <v>40</v>
      </c>
      <c r="I24" s="116">
        <v>40</v>
      </c>
      <c r="J24" s="116">
        <v>40</v>
      </c>
      <c r="K24" s="116">
        <v>20</v>
      </c>
      <c r="L24" s="116">
        <v>20</v>
      </c>
      <c r="M24" s="116">
        <v>20</v>
      </c>
      <c r="N24" s="236">
        <f t="shared" ref="N24:N27" si="7">H24*G24/1000</f>
        <v>52</v>
      </c>
      <c r="O24" s="236">
        <f t="shared" ref="O24:O27" si="8">I24*G24/1000</f>
        <v>52</v>
      </c>
      <c r="P24" s="236">
        <f t="shared" ref="P24:P27" si="9">J24*G24/1000</f>
        <v>52</v>
      </c>
      <c r="Q24" s="416">
        <f>SUM(N24:N26)</f>
        <v>120.114</v>
      </c>
      <c r="R24" s="416">
        <f t="shared" ref="R24:S24" si="10">SUM(O24:O26)</f>
        <v>120.114</v>
      </c>
      <c r="S24" s="416">
        <f t="shared" si="10"/>
        <v>120.114</v>
      </c>
      <c r="T24" s="416">
        <f>Q24*1.5</f>
        <v>180.17099999999999</v>
      </c>
      <c r="U24" s="416">
        <f>R24*1.5</f>
        <v>180.17099999999999</v>
      </c>
      <c r="V24" s="416">
        <f>S24*1.5</f>
        <v>180.17099999999999</v>
      </c>
      <c r="W24" s="3"/>
      <c r="X24" s="3"/>
      <c r="Y24" s="3"/>
    </row>
    <row r="25" spans="1:25" ht="15.75" x14ac:dyDescent="0.25">
      <c r="A25" s="3"/>
      <c r="B25" s="390"/>
      <c r="C25" s="348"/>
      <c r="D25" s="348"/>
      <c r="E25" s="348"/>
      <c r="F25" s="106" t="s">
        <v>50</v>
      </c>
      <c r="G25" s="236">
        <v>751</v>
      </c>
      <c r="H25" s="116">
        <v>89</v>
      </c>
      <c r="I25" s="116">
        <v>89</v>
      </c>
      <c r="J25" s="116">
        <v>89</v>
      </c>
      <c r="K25" s="116">
        <v>60</v>
      </c>
      <c r="L25" s="116">
        <v>60</v>
      </c>
      <c r="M25" s="116">
        <v>60</v>
      </c>
      <c r="N25" s="236">
        <f t="shared" si="7"/>
        <v>66.838999999999999</v>
      </c>
      <c r="O25" s="236">
        <f t="shared" si="8"/>
        <v>66.838999999999999</v>
      </c>
      <c r="P25" s="236">
        <f t="shared" si="9"/>
        <v>66.838999999999999</v>
      </c>
      <c r="Q25" s="417"/>
      <c r="R25" s="417"/>
      <c r="S25" s="417"/>
      <c r="T25" s="417"/>
      <c r="U25" s="417"/>
      <c r="V25" s="417"/>
      <c r="W25" s="3"/>
      <c r="X25" s="3"/>
      <c r="Y25" s="3"/>
    </row>
    <row r="26" spans="1:25" ht="15.75" x14ac:dyDescent="0.25">
      <c r="A26" s="3"/>
      <c r="B26" s="426"/>
      <c r="C26" s="349"/>
      <c r="D26" s="349"/>
      <c r="E26" s="349"/>
      <c r="F26" s="106" t="s">
        <v>31</v>
      </c>
      <c r="G26" s="236">
        <v>425</v>
      </c>
      <c r="H26" s="116">
        <v>3</v>
      </c>
      <c r="I26" s="116">
        <v>3</v>
      </c>
      <c r="J26" s="116">
        <v>3</v>
      </c>
      <c r="K26" s="116">
        <v>3</v>
      </c>
      <c r="L26" s="116">
        <v>3</v>
      </c>
      <c r="M26" s="116">
        <v>3</v>
      </c>
      <c r="N26" s="236">
        <f t="shared" si="7"/>
        <v>1.2749999999999999</v>
      </c>
      <c r="O26" s="236">
        <f t="shared" si="8"/>
        <v>1.2749999999999999</v>
      </c>
      <c r="P26" s="236">
        <f t="shared" si="9"/>
        <v>1.2749999999999999</v>
      </c>
      <c r="Q26" s="418"/>
      <c r="R26" s="418"/>
      <c r="S26" s="418"/>
      <c r="T26" s="418"/>
      <c r="U26" s="418"/>
      <c r="V26" s="418"/>
      <c r="W26" s="3"/>
      <c r="X26" s="3"/>
      <c r="Y26" s="3"/>
    </row>
    <row r="27" spans="1:25" ht="30" x14ac:dyDescent="0.25">
      <c r="A27" s="3"/>
      <c r="B27" s="124" t="s">
        <v>109</v>
      </c>
      <c r="C27" s="125">
        <v>30</v>
      </c>
      <c r="D27" s="125">
        <v>50</v>
      </c>
      <c r="E27" s="125">
        <v>50</v>
      </c>
      <c r="F27" s="126" t="s">
        <v>109</v>
      </c>
      <c r="G27" s="235">
        <v>550</v>
      </c>
      <c r="H27" s="113">
        <v>30</v>
      </c>
      <c r="I27" s="113">
        <v>50</v>
      </c>
      <c r="J27" s="113">
        <v>50</v>
      </c>
      <c r="K27" s="113">
        <v>30</v>
      </c>
      <c r="L27" s="113">
        <v>50</v>
      </c>
      <c r="M27" s="113">
        <v>50</v>
      </c>
      <c r="N27" s="236">
        <f t="shared" si="7"/>
        <v>16.5</v>
      </c>
      <c r="O27" s="236">
        <f t="shared" si="8"/>
        <v>27.5</v>
      </c>
      <c r="P27" s="236">
        <f t="shared" si="9"/>
        <v>27.5</v>
      </c>
      <c r="Q27" s="236">
        <f>SUM(N27)</f>
        <v>16.5</v>
      </c>
      <c r="R27" s="236">
        <f t="shared" ref="R27:S27" si="11">SUM(O27)</f>
        <v>27.5</v>
      </c>
      <c r="S27" s="236">
        <f t="shared" si="11"/>
        <v>27.5</v>
      </c>
      <c r="T27" s="127">
        <f>Q27*1.5</f>
        <v>24.75</v>
      </c>
      <c r="U27" s="127">
        <f>R27*1.5</f>
        <v>41.25</v>
      </c>
      <c r="V27" s="128">
        <f>S27*1.5</f>
        <v>41.25</v>
      </c>
      <c r="W27" s="3"/>
      <c r="X27" s="3"/>
      <c r="Y27" s="3"/>
    </row>
    <row r="28" spans="1:25" ht="15.75" thickBot="1" x14ac:dyDescent="0.3">
      <c r="A28" s="3"/>
      <c r="B28" s="463"/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5"/>
      <c r="Q28" s="129">
        <f>SUM(Q10:Q27)</f>
        <v>391.88599999999997</v>
      </c>
      <c r="R28" s="129">
        <f t="shared" ref="R28:V28" si="12">SUM(R10:R27)</f>
        <v>444.90549999999996</v>
      </c>
      <c r="S28" s="129">
        <f t="shared" si="12"/>
        <v>505.65600000000006</v>
      </c>
      <c r="T28" s="129">
        <f t="shared" si="12"/>
        <v>590.04241999999999</v>
      </c>
      <c r="U28" s="129">
        <f t="shared" si="12"/>
        <v>669.90003000000002</v>
      </c>
      <c r="V28" s="129">
        <f t="shared" si="12"/>
        <v>761.58538999999996</v>
      </c>
      <c r="W28" s="3"/>
      <c r="X28" s="3"/>
      <c r="Y28" s="3"/>
    </row>
    <row r="29" spans="1:25" x14ac:dyDescent="0.25">
      <c r="A29" s="3"/>
      <c r="B29" s="436" t="s">
        <v>48</v>
      </c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3"/>
      <c r="X29" s="3"/>
      <c r="Y29" s="3"/>
    </row>
    <row r="30" spans="1:25" x14ac:dyDescent="0.25">
      <c r="A30" s="3"/>
      <c r="B30" s="428" t="s">
        <v>142</v>
      </c>
      <c r="C30" s="425">
        <v>70</v>
      </c>
      <c r="D30" s="425">
        <v>90</v>
      </c>
      <c r="E30" s="425">
        <v>100</v>
      </c>
      <c r="F30" s="133" t="s">
        <v>152</v>
      </c>
      <c r="G30" s="236">
        <v>4500</v>
      </c>
      <c r="H30" s="113">
        <v>80</v>
      </c>
      <c r="I30" s="113">
        <v>90</v>
      </c>
      <c r="J30" s="113">
        <v>100</v>
      </c>
      <c r="K30" s="113">
        <v>75</v>
      </c>
      <c r="L30" s="113">
        <v>85</v>
      </c>
      <c r="M30" s="113">
        <v>90</v>
      </c>
      <c r="N30" s="236">
        <f t="shared" ref="N30:N46" si="13">H30*G30/1000</f>
        <v>360</v>
      </c>
      <c r="O30" s="236">
        <f t="shared" ref="O30:O46" si="14">I30*G30/1000</f>
        <v>405</v>
      </c>
      <c r="P30" s="123">
        <f t="shared" ref="P30:P46" si="15">J30*G30/1000</f>
        <v>450</v>
      </c>
      <c r="Q30" s="416">
        <f>SUM(N30:N35)</f>
        <v>370.78400000000005</v>
      </c>
      <c r="R30" s="416">
        <f t="shared" ref="R30:S30" si="16">SUM(O30:O35)</f>
        <v>421.29</v>
      </c>
      <c r="S30" s="416">
        <f t="shared" si="16"/>
        <v>469.11899999999997</v>
      </c>
      <c r="T30" s="413">
        <f>Q30*1.5</f>
        <v>556.17600000000004</v>
      </c>
      <c r="U30" s="413">
        <f>R30*1.5</f>
        <v>631.93500000000006</v>
      </c>
      <c r="V30" s="413">
        <f>S30*1.5</f>
        <v>703.67849999999999</v>
      </c>
      <c r="W30" s="3"/>
      <c r="X30" s="3"/>
      <c r="Y30" s="3"/>
    </row>
    <row r="31" spans="1:25" x14ac:dyDescent="0.25">
      <c r="A31" s="3"/>
      <c r="B31" s="428"/>
      <c r="C31" s="425"/>
      <c r="D31" s="425"/>
      <c r="E31" s="425"/>
      <c r="F31" s="105" t="s">
        <v>61</v>
      </c>
      <c r="G31" s="236">
        <v>426</v>
      </c>
      <c r="H31" s="235">
        <v>7</v>
      </c>
      <c r="I31" s="235">
        <v>12</v>
      </c>
      <c r="J31" s="116">
        <v>15</v>
      </c>
      <c r="K31" s="235">
        <v>7</v>
      </c>
      <c r="L31" s="235">
        <v>12</v>
      </c>
      <c r="M31" s="116">
        <v>15</v>
      </c>
      <c r="N31" s="236">
        <f t="shared" si="13"/>
        <v>2.9820000000000002</v>
      </c>
      <c r="O31" s="236">
        <f t="shared" si="14"/>
        <v>5.1120000000000001</v>
      </c>
      <c r="P31" s="123">
        <f t="shared" si="15"/>
        <v>6.39</v>
      </c>
      <c r="Q31" s="417"/>
      <c r="R31" s="417"/>
      <c r="S31" s="417"/>
      <c r="T31" s="414"/>
      <c r="U31" s="414"/>
      <c r="V31" s="414"/>
      <c r="W31" s="3"/>
      <c r="X31" s="3"/>
      <c r="Y31" s="3"/>
    </row>
    <row r="32" spans="1:25" x14ac:dyDescent="0.25">
      <c r="A32" s="3"/>
      <c r="B32" s="428"/>
      <c r="C32" s="425"/>
      <c r="D32" s="425"/>
      <c r="E32" s="425"/>
      <c r="F32" s="105" t="s">
        <v>95</v>
      </c>
      <c r="G32" s="236">
        <v>517</v>
      </c>
      <c r="H32" s="235">
        <v>5</v>
      </c>
      <c r="I32" s="235">
        <v>5</v>
      </c>
      <c r="J32" s="116">
        <v>5</v>
      </c>
      <c r="K32" s="235">
        <v>5</v>
      </c>
      <c r="L32" s="235">
        <v>5</v>
      </c>
      <c r="M32" s="116">
        <v>5</v>
      </c>
      <c r="N32" s="236">
        <f t="shared" si="13"/>
        <v>2.585</v>
      </c>
      <c r="O32" s="236">
        <f t="shared" si="14"/>
        <v>2.585</v>
      </c>
      <c r="P32" s="123">
        <f t="shared" si="15"/>
        <v>2.585</v>
      </c>
      <c r="Q32" s="417"/>
      <c r="R32" s="417"/>
      <c r="S32" s="417"/>
      <c r="T32" s="414"/>
      <c r="U32" s="414"/>
      <c r="V32" s="414"/>
      <c r="W32" s="3"/>
      <c r="X32" s="3"/>
      <c r="Y32" s="3"/>
    </row>
    <row r="33" spans="1:25" x14ac:dyDescent="0.25">
      <c r="A33" s="3"/>
      <c r="B33" s="428"/>
      <c r="C33" s="425"/>
      <c r="D33" s="425"/>
      <c r="E33" s="425"/>
      <c r="F33" s="134" t="s">
        <v>11</v>
      </c>
      <c r="G33" s="241">
        <v>204</v>
      </c>
      <c r="H33" s="235">
        <v>7</v>
      </c>
      <c r="I33" s="235">
        <v>12</v>
      </c>
      <c r="J33" s="113">
        <v>15</v>
      </c>
      <c r="K33" s="235">
        <v>5</v>
      </c>
      <c r="L33" s="235">
        <v>10</v>
      </c>
      <c r="M33" s="116">
        <v>12</v>
      </c>
      <c r="N33" s="236">
        <f>H33*G32/1000</f>
        <v>3.6190000000000002</v>
      </c>
      <c r="O33" s="236">
        <f>I33*G32/1000</f>
        <v>6.2039999999999997</v>
      </c>
      <c r="P33" s="123">
        <f>J33*G32/1000</f>
        <v>7.7549999999999999</v>
      </c>
      <c r="Q33" s="417"/>
      <c r="R33" s="417"/>
      <c r="S33" s="417"/>
      <c r="T33" s="414"/>
      <c r="U33" s="414"/>
      <c r="V33" s="414"/>
      <c r="W33" s="3"/>
      <c r="X33" s="3"/>
      <c r="Y33" s="3"/>
    </row>
    <row r="34" spans="1:25" x14ac:dyDescent="0.25">
      <c r="A34" s="3"/>
      <c r="B34" s="428"/>
      <c r="C34" s="425"/>
      <c r="D34" s="425"/>
      <c r="E34" s="425"/>
      <c r="F34" s="105" t="s">
        <v>12</v>
      </c>
      <c r="G34" s="236">
        <v>791</v>
      </c>
      <c r="H34" s="116">
        <v>2</v>
      </c>
      <c r="I34" s="116">
        <v>3</v>
      </c>
      <c r="J34" s="116">
        <v>3</v>
      </c>
      <c r="K34" s="116">
        <v>2</v>
      </c>
      <c r="L34" s="116">
        <v>3</v>
      </c>
      <c r="M34" s="116">
        <v>3</v>
      </c>
      <c r="N34" s="236">
        <f t="shared" si="13"/>
        <v>1.5820000000000001</v>
      </c>
      <c r="O34" s="236">
        <f t="shared" si="14"/>
        <v>2.3730000000000002</v>
      </c>
      <c r="P34" s="123">
        <f t="shared" si="15"/>
        <v>2.3730000000000002</v>
      </c>
      <c r="Q34" s="417"/>
      <c r="R34" s="417"/>
      <c r="S34" s="417"/>
      <c r="T34" s="414"/>
      <c r="U34" s="414"/>
      <c r="V34" s="414"/>
      <c r="W34" s="3"/>
      <c r="X34" s="3"/>
      <c r="Y34" s="3"/>
    </row>
    <row r="35" spans="1:25" ht="15.75" x14ac:dyDescent="0.25">
      <c r="A35" s="3"/>
      <c r="B35" s="428"/>
      <c r="C35" s="425"/>
      <c r="D35" s="425"/>
      <c r="E35" s="425"/>
      <c r="F35" s="106" t="s">
        <v>27</v>
      </c>
      <c r="G35" s="236">
        <v>80</v>
      </c>
      <c r="H35" s="116">
        <v>0.2</v>
      </c>
      <c r="I35" s="116">
        <v>0.2</v>
      </c>
      <c r="J35" s="116">
        <v>0.2</v>
      </c>
      <c r="K35" s="116">
        <v>0.2</v>
      </c>
      <c r="L35" s="116">
        <v>0.2</v>
      </c>
      <c r="M35" s="116">
        <v>0.2</v>
      </c>
      <c r="N35" s="236">
        <f t="shared" si="13"/>
        <v>1.6E-2</v>
      </c>
      <c r="O35" s="236">
        <f t="shared" si="14"/>
        <v>1.6E-2</v>
      </c>
      <c r="P35" s="123">
        <f t="shared" si="15"/>
        <v>1.6E-2</v>
      </c>
      <c r="Q35" s="418"/>
      <c r="R35" s="418"/>
      <c r="S35" s="418"/>
      <c r="T35" s="415"/>
      <c r="U35" s="415"/>
      <c r="V35" s="415"/>
      <c r="W35" s="3"/>
      <c r="X35" s="3"/>
      <c r="Y35" s="3"/>
    </row>
    <row r="36" spans="1:25" ht="15.75" x14ac:dyDescent="0.25">
      <c r="A36" s="3"/>
      <c r="B36" s="389" t="s">
        <v>92</v>
      </c>
      <c r="C36" s="449">
        <v>20</v>
      </c>
      <c r="D36" s="449">
        <v>20</v>
      </c>
      <c r="E36" s="449">
        <v>20</v>
      </c>
      <c r="F36" s="106" t="s">
        <v>75</v>
      </c>
      <c r="G36" s="236">
        <v>2000</v>
      </c>
      <c r="H36" s="116">
        <v>10</v>
      </c>
      <c r="I36" s="116">
        <v>10</v>
      </c>
      <c r="J36" s="116">
        <v>10</v>
      </c>
      <c r="K36" s="116">
        <v>10</v>
      </c>
      <c r="L36" s="116">
        <v>10</v>
      </c>
      <c r="M36" s="116">
        <v>10</v>
      </c>
      <c r="N36" s="236">
        <f t="shared" si="13"/>
        <v>20</v>
      </c>
      <c r="O36" s="236">
        <f t="shared" si="14"/>
        <v>20</v>
      </c>
      <c r="P36" s="123">
        <f t="shared" si="15"/>
        <v>20</v>
      </c>
      <c r="Q36" s="416">
        <f>SUM(N36:N38)</f>
        <v>29.244</v>
      </c>
      <c r="R36" s="416">
        <f t="shared" ref="R36:S36" si="17">SUM(O36:O38)</f>
        <v>29.244</v>
      </c>
      <c r="S36" s="416">
        <f t="shared" si="17"/>
        <v>29.244</v>
      </c>
      <c r="T36" s="413">
        <f>Q36*1.5</f>
        <v>43.866</v>
      </c>
      <c r="U36" s="413">
        <f>R36*1.5</f>
        <v>43.866</v>
      </c>
      <c r="V36" s="413">
        <f>S36*1.5</f>
        <v>43.866</v>
      </c>
      <c r="W36" s="3"/>
      <c r="X36" s="3"/>
      <c r="Y36" s="3"/>
    </row>
    <row r="37" spans="1:25" ht="15.75" x14ac:dyDescent="0.25">
      <c r="A37" s="3"/>
      <c r="B37" s="390"/>
      <c r="C37" s="451"/>
      <c r="D37" s="451"/>
      <c r="E37" s="451"/>
      <c r="F37" s="106" t="s">
        <v>74</v>
      </c>
      <c r="G37" s="236">
        <v>222</v>
      </c>
      <c r="H37" s="116">
        <v>2</v>
      </c>
      <c r="I37" s="116">
        <v>2</v>
      </c>
      <c r="J37" s="116">
        <v>2</v>
      </c>
      <c r="K37" s="116">
        <v>2</v>
      </c>
      <c r="L37" s="116">
        <v>2</v>
      </c>
      <c r="M37" s="116">
        <v>2</v>
      </c>
      <c r="N37" s="236">
        <f t="shared" si="13"/>
        <v>0.44400000000000001</v>
      </c>
      <c r="O37" s="236">
        <f t="shared" si="14"/>
        <v>0.44400000000000001</v>
      </c>
      <c r="P37" s="123">
        <f t="shared" si="15"/>
        <v>0.44400000000000001</v>
      </c>
      <c r="Q37" s="417"/>
      <c r="R37" s="417"/>
      <c r="S37" s="417"/>
      <c r="T37" s="414"/>
      <c r="U37" s="414"/>
      <c r="V37" s="414"/>
      <c r="W37" s="3"/>
      <c r="X37" s="3"/>
      <c r="Y37" s="3"/>
    </row>
    <row r="38" spans="1:25" ht="15.75" x14ac:dyDescent="0.25">
      <c r="A38" s="3"/>
      <c r="B38" s="390"/>
      <c r="C38" s="451"/>
      <c r="D38" s="451"/>
      <c r="E38" s="451"/>
      <c r="F38" s="162" t="s">
        <v>14</v>
      </c>
      <c r="G38" s="236">
        <v>4400</v>
      </c>
      <c r="H38" s="116">
        <v>2</v>
      </c>
      <c r="I38" s="116">
        <v>2</v>
      </c>
      <c r="J38" s="116">
        <v>2</v>
      </c>
      <c r="K38" s="116">
        <v>2</v>
      </c>
      <c r="L38" s="116">
        <v>2</v>
      </c>
      <c r="M38" s="116">
        <v>2</v>
      </c>
      <c r="N38" s="236">
        <f t="shared" si="13"/>
        <v>8.8000000000000007</v>
      </c>
      <c r="O38" s="236">
        <f t="shared" si="14"/>
        <v>8.8000000000000007</v>
      </c>
      <c r="P38" s="123">
        <f t="shared" si="15"/>
        <v>8.8000000000000007</v>
      </c>
      <c r="Q38" s="418"/>
      <c r="R38" s="418"/>
      <c r="S38" s="418"/>
      <c r="T38" s="415"/>
      <c r="U38" s="415"/>
      <c r="V38" s="415"/>
      <c r="W38" s="3"/>
      <c r="X38" s="3"/>
      <c r="Y38" s="3"/>
    </row>
    <row r="39" spans="1:25" ht="15.75" x14ac:dyDescent="0.25">
      <c r="A39" s="3"/>
      <c r="B39" s="428" t="s">
        <v>144</v>
      </c>
      <c r="C39" s="425">
        <v>130</v>
      </c>
      <c r="D39" s="425">
        <v>150</v>
      </c>
      <c r="E39" s="425">
        <v>180</v>
      </c>
      <c r="F39" s="117" t="s">
        <v>145</v>
      </c>
      <c r="G39" s="236">
        <v>435</v>
      </c>
      <c r="H39" s="116">
        <v>30</v>
      </c>
      <c r="I39" s="116">
        <v>38</v>
      </c>
      <c r="J39" s="116">
        <v>45</v>
      </c>
      <c r="K39" s="116">
        <v>30</v>
      </c>
      <c r="L39" s="116">
        <v>38</v>
      </c>
      <c r="M39" s="116">
        <v>45</v>
      </c>
      <c r="N39" s="237">
        <f t="shared" ref="N39:N44" si="18">H39*G39/1000</f>
        <v>13.05</v>
      </c>
      <c r="O39" s="237">
        <f t="shared" ref="O39:O44" si="19">I39*G39/1000</f>
        <v>16.53</v>
      </c>
      <c r="P39" s="250">
        <f t="shared" ref="P39:P44" si="20">J39*G39/1000</f>
        <v>19.574999999999999</v>
      </c>
      <c r="Q39" s="416">
        <f>SUM(N39:N43)</f>
        <v>59.405999999999999</v>
      </c>
      <c r="R39" s="416">
        <f>SUM(O39:O43)</f>
        <v>74.781000000000006</v>
      </c>
      <c r="S39" s="416">
        <f>SUM(P39:P43)</f>
        <v>89.721000000000004</v>
      </c>
      <c r="T39" s="413">
        <f>Q39*1.5</f>
        <v>89.108999999999995</v>
      </c>
      <c r="U39" s="413">
        <f>R39*1.5</f>
        <v>112.17150000000001</v>
      </c>
      <c r="V39" s="413">
        <f>S39*1.5</f>
        <v>134.58150000000001</v>
      </c>
      <c r="W39" s="3"/>
      <c r="X39" s="3"/>
      <c r="Y39" s="3"/>
    </row>
    <row r="40" spans="1:25" ht="15.75" x14ac:dyDescent="0.25">
      <c r="A40" s="3"/>
      <c r="B40" s="428"/>
      <c r="C40" s="425"/>
      <c r="D40" s="425"/>
      <c r="E40" s="425"/>
      <c r="F40" s="117" t="s">
        <v>34</v>
      </c>
      <c r="G40" s="236">
        <v>219</v>
      </c>
      <c r="H40" s="116">
        <v>60</v>
      </c>
      <c r="I40" s="116">
        <v>65</v>
      </c>
      <c r="J40" s="116">
        <v>70</v>
      </c>
      <c r="K40" s="116">
        <v>54</v>
      </c>
      <c r="L40" s="116">
        <v>59</v>
      </c>
      <c r="M40" s="116">
        <v>66</v>
      </c>
      <c r="N40" s="237">
        <f t="shared" si="18"/>
        <v>13.14</v>
      </c>
      <c r="O40" s="237">
        <f t="shared" si="19"/>
        <v>14.234999999999999</v>
      </c>
      <c r="P40" s="250">
        <f t="shared" si="20"/>
        <v>15.33</v>
      </c>
      <c r="Q40" s="417"/>
      <c r="R40" s="417"/>
      <c r="S40" s="417"/>
      <c r="T40" s="414"/>
      <c r="U40" s="414"/>
      <c r="V40" s="414"/>
      <c r="W40" s="3"/>
      <c r="X40" s="3"/>
      <c r="Y40" s="3"/>
    </row>
    <row r="41" spans="1:25" x14ac:dyDescent="0.25">
      <c r="A41" s="3"/>
      <c r="B41" s="428"/>
      <c r="C41" s="425"/>
      <c r="D41" s="425"/>
      <c r="E41" s="425"/>
      <c r="F41" s="118" t="s">
        <v>111</v>
      </c>
      <c r="G41" s="236">
        <v>1000</v>
      </c>
      <c r="H41" s="235">
        <v>20</v>
      </c>
      <c r="I41" s="235">
        <v>22</v>
      </c>
      <c r="J41" s="235">
        <v>24</v>
      </c>
      <c r="K41" s="235">
        <v>18</v>
      </c>
      <c r="L41" s="235">
        <v>20</v>
      </c>
      <c r="M41" s="235">
        <v>22</v>
      </c>
      <c r="N41" s="237">
        <f t="shared" si="18"/>
        <v>20</v>
      </c>
      <c r="O41" s="237">
        <f t="shared" si="19"/>
        <v>22</v>
      </c>
      <c r="P41" s="250">
        <f t="shared" si="20"/>
        <v>24</v>
      </c>
      <c r="Q41" s="417"/>
      <c r="R41" s="417"/>
      <c r="S41" s="417"/>
      <c r="T41" s="414"/>
      <c r="U41" s="414"/>
      <c r="V41" s="414"/>
      <c r="W41" s="3"/>
      <c r="X41" s="3"/>
      <c r="Y41" s="3"/>
    </row>
    <row r="42" spans="1:25" ht="15" customHeight="1" x14ac:dyDescent="0.25">
      <c r="A42" s="3"/>
      <c r="B42" s="428"/>
      <c r="C42" s="425"/>
      <c r="D42" s="425"/>
      <c r="E42" s="425"/>
      <c r="F42" s="119" t="s">
        <v>14</v>
      </c>
      <c r="G42" s="120">
        <v>4400</v>
      </c>
      <c r="H42" s="113">
        <v>3</v>
      </c>
      <c r="I42" s="113">
        <v>5</v>
      </c>
      <c r="J42" s="113">
        <v>7</v>
      </c>
      <c r="K42" s="113">
        <v>3</v>
      </c>
      <c r="L42" s="113">
        <v>5</v>
      </c>
      <c r="M42" s="113">
        <v>7</v>
      </c>
      <c r="N42" s="237">
        <f t="shared" si="18"/>
        <v>13.2</v>
      </c>
      <c r="O42" s="237">
        <f t="shared" si="19"/>
        <v>22</v>
      </c>
      <c r="P42" s="250">
        <f t="shared" si="20"/>
        <v>30.8</v>
      </c>
      <c r="Q42" s="417"/>
      <c r="R42" s="417"/>
      <c r="S42" s="417"/>
      <c r="T42" s="414"/>
      <c r="U42" s="414"/>
      <c r="V42" s="414"/>
      <c r="W42" s="3"/>
      <c r="X42" s="3"/>
      <c r="Y42" s="3"/>
    </row>
    <row r="43" spans="1:25" ht="15.75" x14ac:dyDescent="0.25">
      <c r="A43" s="3"/>
      <c r="B43" s="428"/>
      <c r="C43" s="425"/>
      <c r="D43" s="425"/>
      <c r="E43" s="425"/>
      <c r="F43" s="117" t="s">
        <v>27</v>
      </c>
      <c r="G43" s="236">
        <v>80</v>
      </c>
      <c r="H43" s="116">
        <v>0.2</v>
      </c>
      <c r="I43" s="116">
        <v>0.2</v>
      </c>
      <c r="J43" s="116">
        <v>0.2</v>
      </c>
      <c r="K43" s="116">
        <v>0.2</v>
      </c>
      <c r="L43" s="116">
        <v>0.2</v>
      </c>
      <c r="M43" s="116">
        <v>0.2</v>
      </c>
      <c r="N43" s="237">
        <f t="shared" si="18"/>
        <v>1.6E-2</v>
      </c>
      <c r="O43" s="237">
        <f t="shared" si="19"/>
        <v>1.6E-2</v>
      </c>
      <c r="P43" s="250">
        <f t="shared" si="20"/>
        <v>1.6E-2</v>
      </c>
      <c r="Q43" s="418"/>
      <c r="R43" s="418"/>
      <c r="S43" s="418"/>
      <c r="T43" s="415"/>
      <c r="U43" s="415"/>
      <c r="V43" s="415"/>
      <c r="W43" s="3"/>
      <c r="X43" s="3"/>
      <c r="Y43" s="3"/>
    </row>
    <row r="44" spans="1:25" ht="15.75" x14ac:dyDescent="0.25">
      <c r="A44" s="3"/>
      <c r="B44" s="121" t="s">
        <v>65</v>
      </c>
      <c r="C44" s="122">
        <v>120</v>
      </c>
      <c r="D44" s="122">
        <v>120</v>
      </c>
      <c r="E44" s="122">
        <v>120</v>
      </c>
      <c r="F44" s="106" t="s">
        <v>50</v>
      </c>
      <c r="G44" s="236">
        <v>751</v>
      </c>
      <c r="H44" s="113">
        <v>150</v>
      </c>
      <c r="I44" s="113">
        <v>150</v>
      </c>
      <c r="J44" s="113">
        <v>150</v>
      </c>
      <c r="K44" s="113">
        <v>120</v>
      </c>
      <c r="L44" s="113">
        <v>120</v>
      </c>
      <c r="M44" s="113">
        <v>120</v>
      </c>
      <c r="N44" s="236">
        <f t="shared" si="18"/>
        <v>112.65</v>
      </c>
      <c r="O44" s="236">
        <f t="shared" si="19"/>
        <v>112.65</v>
      </c>
      <c r="P44" s="123">
        <f t="shared" si="20"/>
        <v>112.65</v>
      </c>
      <c r="Q44" s="236">
        <f>SUM(N44)</f>
        <v>112.65</v>
      </c>
      <c r="R44" s="236">
        <f t="shared" ref="R44" si="21">SUM(O44)</f>
        <v>112.65</v>
      </c>
      <c r="S44" s="236">
        <f>O44</f>
        <v>112.65</v>
      </c>
      <c r="T44" s="242">
        <f t="shared" ref="T44:V45" si="22">Q44*1.5</f>
        <v>168.97500000000002</v>
      </c>
      <c r="U44" s="242">
        <f t="shared" si="22"/>
        <v>168.97500000000002</v>
      </c>
      <c r="V44" s="242">
        <f t="shared" si="22"/>
        <v>168.97500000000002</v>
      </c>
      <c r="W44" s="3"/>
      <c r="X44" s="3"/>
      <c r="Y44" s="3"/>
    </row>
    <row r="45" spans="1:25" x14ac:dyDescent="0.25">
      <c r="A45" s="3"/>
      <c r="B45" s="428" t="s">
        <v>42</v>
      </c>
      <c r="C45" s="425">
        <v>200</v>
      </c>
      <c r="D45" s="425">
        <v>200</v>
      </c>
      <c r="E45" s="425">
        <v>200</v>
      </c>
      <c r="F45" s="136" t="s">
        <v>43</v>
      </c>
      <c r="G45" s="236">
        <v>630</v>
      </c>
      <c r="H45" s="235">
        <v>20</v>
      </c>
      <c r="I45" s="235">
        <v>20</v>
      </c>
      <c r="J45" s="235">
        <v>20</v>
      </c>
      <c r="K45" s="235">
        <v>20</v>
      </c>
      <c r="L45" s="235">
        <v>20</v>
      </c>
      <c r="M45" s="235">
        <v>20</v>
      </c>
      <c r="N45" s="237">
        <f t="shared" si="13"/>
        <v>12.6</v>
      </c>
      <c r="O45" s="237">
        <f t="shared" si="14"/>
        <v>12.6</v>
      </c>
      <c r="P45" s="250">
        <f t="shared" si="15"/>
        <v>12.6</v>
      </c>
      <c r="Q45" s="416">
        <f>SUM(N45:N46)</f>
        <v>13.875</v>
      </c>
      <c r="R45" s="416">
        <f t="shared" ref="R45:S45" si="23">SUM(O45:O46)</f>
        <v>13.875</v>
      </c>
      <c r="S45" s="416">
        <f t="shared" si="23"/>
        <v>13.875</v>
      </c>
      <c r="T45" s="416">
        <f t="shared" si="22"/>
        <v>20.8125</v>
      </c>
      <c r="U45" s="416">
        <f t="shared" si="22"/>
        <v>20.8125</v>
      </c>
      <c r="V45" s="419">
        <f t="shared" si="22"/>
        <v>20.8125</v>
      </c>
      <c r="W45" s="3"/>
      <c r="X45" s="3"/>
      <c r="Y45" s="3"/>
    </row>
    <row r="46" spans="1:25" x14ac:dyDescent="0.25">
      <c r="A46" s="3"/>
      <c r="B46" s="428"/>
      <c r="C46" s="425"/>
      <c r="D46" s="425"/>
      <c r="E46" s="425"/>
      <c r="F46" s="137" t="s">
        <v>31</v>
      </c>
      <c r="G46" s="236">
        <v>425</v>
      </c>
      <c r="H46" s="113">
        <v>3</v>
      </c>
      <c r="I46" s="113">
        <v>3</v>
      </c>
      <c r="J46" s="113">
        <v>3</v>
      </c>
      <c r="K46" s="113">
        <v>3</v>
      </c>
      <c r="L46" s="113">
        <v>3</v>
      </c>
      <c r="M46" s="113">
        <v>3</v>
      </c>
      <c r="N46" s="237">
        <f t="shared" si="13"/>
        <v>1.2749999999999999</v>
      </c>
      <c r="O46" s="237">
        <f t="shared" si="14"/>
        <v>1.2749999999999999</v>
      </c>
      <c r="P46" s="250">
        <f t="shared" si="15"/>
        <v>1.2749999999999999</v>
      </c>
      <c r="Q46" s="418"/>
      <c r="R46" s="418"/>
      <c r="S46" s="418"/>
      <c r="T46" s="418"/>
      <c r="U46" s="418"/>
      <c r="V46" s="420"/>
      <c r="W46" s="3"/>
      <c r="X46" s="3"/>
      <c r="Y46" s="3"/>
    </row>
    <row r="47" spans="1:25" ht="30.75" thickBot="1" x14ac:dyDescent="0.3">
      <c r="A47" s="3"/>
      <c r="B47" s="138" t="s">
        <v>109</v>
      </c>
      <c r="C47" s="139">
        <v>30</v>
      </c>
      <c r="D47" s="139">
        <v>50</v>
      </c>
      <c r="E47" s="139">
        <v>50</v>
      </c>
      <c r="F47" s="140" t="s">
        <v>109</v>
      </c>
      <c r="G47" s="141">
        <v>550</v>
      </c>
      <c r="H47" s="142">
        <v>30</v>
      </c>
      <c r="I47" s="142">
        <v>50</v>
      </c>
      <c r="J47" s="142">
        <v>50</v>
      </c>
      <c r="K47" s="142">
        <v>30</v>
      </c>
      <c r="L47" s="142">
        <v>50</v>
      </c>
      <c r="M47" s="142">
        <v>50</v>
      </c>
      <c r="N47" s="143">
        <f>H47*G47/1000</f>
        <v>16.5</v>
      </c>
      <c r="O47" s="143">
        <f>I47*G47/1000</f>
        <v>27.5</v>
      </c>
      <c r="P47" s="144">
        <f>J47*G47/1000</f>
        <v>27.5</v>
      </c>
      <c r="Q47" s="237">
        <f>SUM(N47)</f>
        <v>16.5</v>
      </c>
      <c r="R47" s="237">
        <f t="shared" ref="R47:S47" si="24">SUM(O47)</f>
        <v>27.5</v>
      </c>
      <c r="S47" s="237">
        <f t="shared" si="24"/>
        <v>27.5</v>
      </c>
      <c r="T47" s="239">
        <f>Q47*1.5</f>
        <v>24.75</v>
      </c>
      <c r="U47" s="239">
        <f>R47*1.5</f>
        <v>41.25</v>
      </c>
      <c r="V47" s="239">
        <f>S47*1.5</f>
        <v>41.25</v>
      </c>
      <c r="W47" s="3"/>
      <c r="X47" s="3"/>
      <c r="Y47" s="3"/>
    </row>
    <row r="48" spans="1:25" ht="15.75" thickBot="1" x14ac:dyDescent="0.3">
      <c r="A48" s="3"/>
      <c r="B48" s="438"/>
      <c r="C48" s="439"/>
      <c r="D48" s="439"/>
      <c r="E48" s="439"/>
      <c r="F48" s="439"/>
      <c r="G48" s="439"/>
      <c r="H48" s="439"/>
      <c r="I48" s="439"/>
      <c r="J48" s="439"/>
      <c r="K48" s="439"/>
      <c r="L48" s="439"/>
      <c r="M48" s="439"/>
      <c r="N48" s="439"/>
      <c r="O48" s="439"/>
      <c r="P48" s="440"/>
      <c r="Q48" s="145">
        <f>SUM(Q30:Q47)</f>
        <v>602.45900000000006</v>
      </c>
      <c r="R48" s="145">
        <f t="shared" ref="R48:V48" si="25">SUM(R30:R47)</f>
        <v>679.34</v>
      </c>
      <c r="S48" s="145">
        <f t="shared" si="25"/>
        <v>742.10899999999992</v>
      </c>
      <c r="T48" s="145">
        <f t="shared" si="25"/>
        <v>903.68850000000009</v>
      </c>
      <c r="U48" s="145">
        <f t="shared" si="25"/>
        <v>1019.0100000000001</v>
      </c>
      <c r="V48" s="145">
        <f t="shared" si="25"/>
        <v>1113.1635000000001</v>
      </c>
      <c r="W48" s="3"/>
      <c r="X48" s="3"/>
      <c r="Y48" s="3"/>
    </row>
    <row r="49" spans="1:25" ht="15.75" thickBot="1" x14ac:dyDescent="0.3">
      <c r="A49" s="3"/>
      <c r="B49" s="436" t="s">
        <v>32</v>
      </c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437"/>
      <c r="P49" s="437"/>
      <c r="Q49" s="437"/>
      <c r="R49" s="437"/>
      <c r="S49" s="437"/>
      <c r="T49" s="437"/>
      <c r="U49" s="437"/>
      <c r="V49" s="437"/>
      <c r="W49" s="3"/>
      <c r="X49" s="3"/>
      <c r="Y49" s="3"/>
    </row>
    <row r="50" spans="1:25" x14ac:dyDescent="0.25">
      <c r="A50" s="3"/>
      <c r="B50" s="452" t="s">
        <v>100</v>
      </c>
      <c r="C50" s="442">
        <v>60</v>
      </c>
      <c r="D50" s="442">
        <v>80</v>
      </c>
      <c r="E50" s="442">
        <v>100</v>
      </c>
      <c r="F50" s="146" t="s">
        <v>101</v>
      </c>
      <c r="G50" s="254">
        <v>409</v>
      </c>
      <c r="H50" s="254">
        <v>30</v>
      </c>
      <c r="I50" s="254">
        <v>40</v>
      </c>
      <c r="J50" s="254">
        <v>48</v>
      </c>
      <c r="K50" s="254">
        <v>26</v>
      </c>
      <c r="L50" s="254">
        <v>29</v>
      </c>
      <c r="M50" s="254">
        <v>31</v>
      </c>
      <c r="N50" s="245">
        <f t="shared" ref="N50:N53" si="26">H50*G50/1000</f>
        <v>12.27</v>
      </c>
      <c r="O50" s="245">
        <f t="shared" ref="O50:O53" si="27">I50*G50/1000</f>
        <v>16.36</v>
      </c>
      <c r="P50" s="147">
        <f t="shared" ref="P50:P53" si="28">J50*G50/1000</f>
        <v>19.632000000000001</v>
      </c>
      <c r="Q50" s="445">
        <f>SUM(N50:N53)</f>
        <v>28.026</v>
      </c>
      <c r="R50" s="445">
        <f t="shared" ref="R50:S50" si="29">SUM(O50:O53)</f>
        <v>38.275999999999996</v>
      </c>
      <c r="S50" s="445">
        <f t="shared" si="29"/>
        <v>46.278999999999996</v>
      </c>
      <c r="T50" s="446">
        <f>Q50*1.5</f>
        <v>42.039000000000001</v>
      </c>
      <c r="U50" s="446">
        <f>R50*1.5</f>
        <v>57.413999999999994</v>
      </c>
      <c r="V50" s="410">
        <f>S50*1.5</f>
        <v>69.418499999999995</v>
      </c>
      <c r="W50" s="3"/>
      <c r="X50" s="3"/>
      <c r="Y50" s="3"/>
    </row>
    <row r="51" spans="1:25" x14ac:dyDescent="0.25">
      <c r="A51" s="3"/>
      <c r="B51" s="453"/>
      <c r="C51" s="443"/>
      <c r="D51" s="443"/>
      <c r="E51" s="443"/>
      <c r="F51" s="248" t="s">
        <v>34</v>
      </c>
      <c r="G51" s="244">
        <v>219</v>
      </c>
      <c r="H51" s="244">
        <v>17</v>
      </c>
      <c r="I51" s="244">
        <v>19</v>
      </c>
      <c r="J51" s="244">
        <v>28</v>
      </c>
      <c r="K51" s="244">
        <v>13</v>
      </c>
      <c r="L51" s="244">
        <v>14</v>
      </c>
      <c r="M51" s="244">
        <v>22</v>
      </c>
      <c r="N51" s="236">
        <f t="shared" si="26"/>
        <v>3.7229999999999999</v>
      </c>
      <c r="O51" s="236">
        <f t="shared" si="27"/>
        <v>4.1609999999999996</v>
      </c>
      <c r="P51" s="236">
        <f t="shared" si="28"/>
        <v>6.1319999999999997</v>
      </c>
      <c r="Q51" s="417"/>
      <c r="R51" s="417"/>
      <c r="S51" s="417"/>
      <c r="T51" s="414"/>
      <c r="U51" s="414"/>
      <c r="V51" s="411"/>
      <c r="W51" s="3"/>
      <c r="X51" s="3"/>
      <c r="Y51" s="3"/>
    </row>
    <row r="52" spans="1:25" x14ac:dyDescent="0.25">
      <c r="A52" s="3"/>
      <c r="B52" s="453"/>
      <c r="C52" s="443"/>
      <c r="D52" s="443"/>
      <c r="E52" s="443"/>
      <c r="F52" s="248" t="s">
        <v>39</v>
      </c>
      <c r="G52" s="244">
        <v>276</v>
      </c>
      <c r="H52" s="244">
        <v>35</v>
      </c>
      <c r="I52" s="244">
        <v>50</v>
      </c>
      <c r="J52" s="244">
        <v>60</v>
      </c>
      <c r="K52" s="244">
        <v>28</v>
      </c>
      <c r="L52" s="244">
        <v>33</v>
      </c>
      <c r="M52" s="244">
        <v>42</v>
      </c>
      <c r="N52" s="236">
        <f t="shared" si="26"/>
        <v>9.66</v>
      </c>
      <c r="O52" s="236">
        <f t="shared" si="27"/>
        <v>13.8</v>
      </c>
      <c r="P52" s="236">
        <f t="shared" si="28"/>
        <v>16.559999999999999</v>
      </c>
      <c r="Q52" s="417"/>
      <c r="R52" s="417"/>
      <c r="S52" s="417"/>
      <c r="T52" s="414"/>
      <c r="U52" s="414"/>
      <c r="V52" s="411"/>
      <c r="W52" s="3"/>
      <c r="X52" s="3"/>
      <c r="Y52" s="3"/>
    </row>
    <row r="53" spans="1:25" x14ac:dyDescent="0.25">
      <c r="A53" s="3"/>
      <c r="B53" s="454"/>
      <c r="C53" s="444"/>
      <c r="D53" s="444"/>
      <c r="E53" s="444"/>
      <c r="F53" s="119" t="s">
        <v>12</v>
      </c>
      <c r="G53" s="236">
        <v>791</v>
      </c>
      <c r="H53" s="244">
        <v>3</v>
      </c>
      <c r="I53" s="244">
        <v>5</v>
      </c>
      <c r="J53" s="244">
        <v>5</v>
      </c>
      <c r="K53" s="244">
        <v>3</v>
      </c>
      <c r="L53" s="244">
        <v>5</v>
      </c>
      <c r="M53" s="244">
        <v>5</v>
      </c>
      <c r="N53" s="236">
        <f t="shared" si="26"/>
        <v>2.3730000000000002</v>
      </c>
      <c r="O53" s="236">
        <f t="shared" si="27"/>
        <v>3.9550000000000001</v>
      </c>
      <c r="P53" s="236">
        <f t="shared" si="28"/>
        <v>3.9550000000000001</v>
      </c>
      <c r="Q53" s="418"/>
      <c r="R53" s="418"/>
      <c r="S53" s="418"/>
      <c r="T53" s="415"/>
      <c r="U53" s="415"/>
      <c r="V53" s="412"/>
      <c r="W53" s="3"/>
      <c r="X53" s="3"/>
      <c r="Y53" s="3"/>
    </row>
    <row r="54" spans="1:25" x14ac:dyDescent="0.25">
      <c r="A54" s="3"/>
      <c r="B54" s="428" t="s">
        <v>113</v>
      </c>
      <c r="C54" s="392" t="s">
        <v>45</v>
      </c>
      <c r="D54" s="392" t="s">
        <v>47</v>
      </c>
      <c r="E54" s="392" t="s">
        <v>112</v>
      </c>
      <c r="F54" s="133" t="s">
        <v>152</v>
      </c>
      <c r="G54" s="236">
        <v>4500</v>
      </c>
      <c r="H54" s="113">
        <v>50</v>
      </c>
      <c r="I54" s="113">
        <v>65</v>
      </c>
      <c r="J54" s="113">
        <v>80</v>
      </c>
      <c r="K54" s="113">
        <v>47</v>
      </c>
      <c r="L54" s="113">
        <v>58</v>
      </c>
      <c r="M54" s="113">
        <v>69</v>
      </c>
      <c r="N54" s="236">
        <f t="shared" ref="N54:N72" si="30">H54*G54/1000</f>
        <v>225</v>
      </c>
      <c r="O54" s="236">
        <f t="shared" ref="O54:O73" si="31">I54*G54/1000</f>
        <v>292.5</v>
      </c>
      <c r="P54" s="236">
        <f t="shared" ref="P54:P70" si="32">J54*G54/1000</f>
        <v>360</v>
      </c>
      <c r="Q54" s="422">
        <f>SUM(N54:N59)</f>
        <v>242.31</v>
      </c>
      <c r="R54" s="422">
        <f>SUM(O54:O59)</f>
        <v>314.18699999999995</v>
      </c>
      <c r="S54" s="422">
        <f>SUM(P54:P59)</f>
        <v>386.07900000000001</v>
      </c>
      <c r="T54" s="416">
        <f>Q54*1.5</f>
        <v>363.46500000000003</v>
      </c>
      <c r="U54" s="416">
        <f>R54*1.5</f>
        <v>471.28049999999996</v>
      </c>
      <c r="V54" s="416">
        <f>S54*1.5</f>
        <v>579.11850000000004</v>
      </c>
      <c r="W54" s="3"/>
      <c r="X54" s="3"/>
      <c r="Y54" s="3"/>
    </row>
    <row r="55" spans="1:25" x14ac:dyDescent="0.25">
      <c r="A55" s="3"/>
      <c r="B55" s="428"/>
      <c r="C55" s="392"/>
      <c r="D55" s="392"/>
      <c r="E55" s="392"/>
      <c r="F55" s="105" t="s">
        <v>51</v>
      </c>
      <c r="G55" s="236">
        <v>632</v>
      </c>
      <c r="H55" s="113">
        <v>16</v>
      </c>
      <c r="I55" s="113">
        <v>20</v>
      </c>
      <c r="J55" s="113">
        <v>24</v>
      </c>
      <c r="K55" s="113">
        <v>16</v>
      </c>
      <c r="L55" s="113">
        <v>20</v>
      </c>
      <c r="M55" s="113">
        <v>24</v>
      </c>
      <c r="N55" s="236">
        <f t="shared" si="30"/>
        <v>10.112</v>
      </c>
      <c r="O55" s="236">
        <f t="shared" si="31"/>
        <v>12.64</v>
      </c>
      <c r="P55" s="236">
        <f t="shared" si="32"/>
        <v>15.167999999999999</v>
      </c>
      <c r="Q55" s="422"/>
      <c r="R55" s="422"/>
      <c r="S55" s="422"/>
      <c r="T55" s="417"/>
      <c r="U55" s="417"/>
      <c r="V55" s="417"/>
      <c r="W55" s="3"/>
      <c r="X55" s="3"/>
      <c r="Y55" s="3"/>
    </row>
    <row r="56" spans="1:25" x14ac:dyDescent="0.25">
      <c r="A56" s="3"/>
      <c r="B56" s="428"/>
      <c r="C56" s="392"/>
      <c r="D56" s="392"/>
      <c r="E56" s="392"/>
      <c r="F56" s="105" t="s">
        <v>12</v>
      </c>
      <c r="G56" s="236">
        <v>791</v>
      </c>
      <c r="H56" s="113">
        <v>4</v>
      </c>
      <c r="I56" s="113">
        <v>5</v>
      </c>
      <c r="J56" s="113">
        <v>6</v>
      </c>
      <c r="K56" s="113">
        <v>4</v>
      </c>
      <c r="L56" s="113">
        <v>5</v>
      </c>
      <c r="M56" s="113">
        <v>6</v>
      </c>
      <c r="N56" s="236">
        <f t="shared" si="30"/>
        <v>3.1640000000000001</v>
      </c>
      <c r="O56" s="236">
        <f t="shared" si="31"/>
        <v>3.9550000000000001</v>
      </c>
      <c r="P56" s="236">
        <f t="shared" si="32"/>
        <v>4.7460000000000004</v>
      </c>
      <c r="Q56" s="422"/>
      <c r="R56" s="422"/>
      <c r="S56" s="422"/>
      <c r="T56" s="417"/>
      <c r="U56" s="417"/>
      <c r="V56" s="417"/>
      <c r="W56" s="3"/>
      <c r="X56" s="3"/>
      <c r="Y56" s="3"/>
    </row>
    <row r="57" spans="1:25" x14ac:dyDescent="0.25">
      <c r="A57" s="3"/>
      <c r="B57" s="428"/>
      <c r="C57" s="392"/>
      <c r="D57" s="392"/>
      <c r="E57" s="392"/>
      <c r="F57" s="105" t="s">
        <v>10</v>
      </c>
      <c r="G57" s="236">
        <v>219</v>
      </c>
      <c r="H57" s="113">
        <v>10</v>
      </c>
      <c r="I57" s="113">
        <v>12</v>
      </c>
      <c r="J57" s="113">
        <v>15</v>
      </c>
      <c r="K57" s="113">
        <v>8</v>
      </c>
      <c r="L57" s="113">
        <v>10</v>
      </c>
      <c r="M57" s="113">
        <v>12</v>
      </c>
      <c r="N57" s="236">
        <f t="shared" si="30"/>
        <v>2.19</v>
      </c>
      <c r="O57" s="236">
        <f t="shared" si="31"/>
        <v>2.6280000000000001</v>
      </c>
      <c r="P57" s="236">
        <f t="shared" si="32"/>
        <v>3.2850000000000001</v>
      </c>
      <c r="Q57" s="422"/>
      <c r="R57" s="422"/>
      <c r="S57" s="422"/>
      <c r="T57" s="417"/>
      <c r="U57" s="417"/>
      <c r="V57" s="417"/>
      <c r="W57" s="3"/>
      <c r="X57" s="3"/>
      <c r="Y57" s="3"/>
    </row>
    <row r="58" spans="1:25" x14ac:dyDescent="0.25">
      <c r="A58" s="3"/>
      <c r="B58" s="428"/>
      <c r="C58" s="392"/>
      <c r="D58" s="392"/>
      <c r="E58" s="392"/>
      <c r="F58" s="105" t="s">
        <v>11</v>
      </c>
      <c r="G58" s="236">
        <v>204</v>
      </c>
      <c r="H58" s="113">
        <v>9</v>
      </c>
      <c r="I58" s="113">
        <v>12</v>
      </c>
      <c r="J58" s="113">
        <v>14</v>
      </c>
      <c r="K58" s="113">
        <v>8</v>
      </c>
      <c r="L58" s="113">
        <v>10</v>
      </c>
      <c r="M58" s="113">
        <v>12</v>
      </c>
      <c r="N58" s="236">
        <f t="shared" si="30"/>
        <v>1.8360000000000001</v>
      </c>
      <c r="O58" s="236">
        <f t="shared" si="31"/>
        <v>2.448</v>
      </c>
      <c r="P58" s="236">
        <f t="shared" si="32"/>
        <v>2.8559999999999999</v>
      </c>
      <c r="Q58" s="422"/>
      <c r="R58" s="422"/>
      <c r="S58" s="422"/>
      <c r="T58" s="417"/>
      <c r="U58" s="417"/>
      <c r="V58" s="417"/>
      <c r="W58" s="3"/>
      <c r="X58" s="3"/>
      <c r="Y58" s="3"/>
    </row>
    <row r="59" spans="1:25" ht="15.75" customHeight="1" x14ac:dyDescent="0.25">
      <c r="A59" s="3"/>
      <c r="B59" s="428"/>
      <c r="C59" s="392"/>
      <c r="D59" s="392"/>
      <c r="E59" s="392"/>
      <c r="F59" s="106" t="s">
        <v>27</v>
      </c>
      <c r="G59" s="236">
        <v>80</v>
      </c>
      <c r="H59" s="116">
        <v>0.1</v>
      </c>
      <c r="I59" s="116">
        <v>0.2</v>
      </c>
      <c r="J59" s="116">
        <v>0.3</v>
      </c>
      <c r="K59" s="116">
        <v>0.1</v>
      </c>
      <c r="L59" s="116">
        <v>0.2</v>
      </c>
      <c r="M59" s="116">
        <v>0.3</v>
      </c>
      <c r="N59" s="236">
        <f t="shared" si="30"/>
        <v>8.0000000000000002E-3</v>
      </c>
      <c r="O59" s="236">
        <f t="shared" si="31"/>
        <v>1.6E-2</v>
      </c>
      <c r="P59" s="236">
        <f t="shared" si="32"/>
        <v>2.4E-2</v>
      </c>
      <c r="Q59" s="422"/>
      <c r="R59" s="422"/>
      <c r="S59" s="422"/>
      <c r="T59" s="418"/>
      <c r="U59" s="418"/>
      <c r="V59" s="418"/>
      <c r="W59" s="3"/>
      <c r="X59" s="3"/>
      <c r="Y59" s="3"/>
    </row>
    <row r="60" spans="1:25" ht="35.25" customHeight="1" x14ac:dyDescent="0.25">
      <c r="A60" s="3"/>
      <c r="B60" s="428" t="s">
        <v>125</v>
      </c>
      <c r="C60" s="425">
        <v>50</v>
      </c>
      <c r="D60" s="425">
        <v>50</v>
      </c>
      <c r="E60" s="425">
        <v>50</v>
      </c>
      <c r="F60" s="248" t="s">
        <v>126</v>
      </c>
      <c r="G60" s="236">
        <v>412</v>
      </c>
      <c r="H60" s="113">
        <v>30</v>
      </c>
      <c r="I60" s="113">
        <v>30</v>
      </c>
      <c r="J60" s="113">
        <v>30</v>
      </c>
      <c r="K60" s="113">
        <v>30</v>
      </c>
      <c r="L60" s="113">
        <v>30</v>
      </c>
      <c r="M60" s="113">
        <v>30</v>
      </c>
      <c r="N60" s="236">
        <f t="shared" si="30"/>
        <v>12.36</v>
      </c>
      <c r="O60" s="236">
        <f t="shared" si="31"/>
        <v>12.36</v>
      </c>
      <c r="P60" s="236">
        <f t="shared" si="32"/>
        <v>12.36</v>
      </c>
      <c r="Q60" s="416">
        <f>SUM(N60:N70)</f>
        <v>96.075000000000003</v>
      </c>
      <c r="R60" s="416">
        <f>SUM(O60:O70)</f>
        <v>96.075000000000003</v>
      </c>
      <c r="S60" s="416">
        <f>SUM(P60:P70)</f>
        <v>96.075000000000003</v>
      </c>
      <c r="T60" s="416">
        <f>Q60*1.5</f>
        <v>144.11250000000001</v>
      </c>
      <c r="U60" s="416">
        <f>R60*1.5</f>
        <v>144.11250000000001</v>
      </c>
      <c r="V60" s="422">
        <f>S60*1.5</f>
        <v>144.11250000000001</v>
      </c>
      <c r="W60" s="3"/>
      <c r="X60" s="3"/>
      <c r="Y60" s="3"/>
    </row>
    <row r="61" spans="1:25" ht="42" customHeight="1" x14ac:dyDescent="0.25">
      <c r="A61" s="3"/>
      <c r="B61" s="428"/>
      <c r="C61" s="425"/>
      <c r="D61" s="425"/>
      <c r="E61" s="425"/>
      <c r="F61" s="248" t="s">
        <v>127</v>
      </c>
      <c r="G61" s="236">
        <v>412</v>
      </c>
      <c r="H61" s="113">
        <v>2</v>
      </c>
      <c r="I61" s="113">
        <v>2</v>
      </c>
      <c r="J61" s="113">
        <v>2</v>
      </c>
      <c r="K61" s="113">
        <v>2</v>
      </c>
      <c r="L61" s="113">
        <v>2</v>
      </c>
      <c r="M61" s="113">
        <v>2</v>
      </c>
      <c r="N61" s="236">
        <f t="shared" si="30"/>
        <v>0.82399999999999995</v>
      </c>
      <c r="O61" s="236">
        <f t="shared" si="31"/>
        <v>0.82399999999999995</v>
      </c>
      <c r="P61" s="236">
        <f t="shared" si="32"/>
        <v>0.82399999999999995</v>
      </c>
      <c r="Q61" s="417"/>
      <c r="R61" s="417"/>
      <c r="S61" s="417"/>
      <c r="T61" s="417"/>
      <c r="U61" s="417"/>
      <c r="V61" s="422"/>
      <c r="W61" s="3"/>
      <c r="X61" s="3"/>
      <c r="Y61" s="3"/>
    </row>
    <row r="62" spans="1:25" ht="15.75" customHeight="1" x14ac:dyDescent="0.25">
      <c r="A62" s="3"/>
      <c r="B62" s="428"/>
      <c r="C62" s="425"/>
      <c r="D62" s="425"/>
      <c r="E62" s="425"/>
      <c r="F62" s="248" t="s">
        <v>37</v>
      </c>
      <c r="G62" s="236">
        <v>425</v>
      </c>
      <c r="H62" s="113">
        <v>4</v>
      </c>
      <c r="I62" s="113">
        <v>4</v>
      </c>
      <c r="J62" s="113">
        <v>4</v>
      </c>
      <c r="K62" s="113">
        <v>4</v>
      </c>
      <c r="L62" s="113">
        <v>4</v>
      </c>
      <c r="M62" s="113">
        <v>4</v>
      </c>
      <c r="N62" s="236">
        <f t="shared" si="30"/>
        <v>1.7</v>
      </c>
      <c r="O62" s="236">
        <f t="shared" si="31"/>
        <v>1.7</v>
      </c>
      <c r="P62" s="236">
        <f t="shared" si="32"/>
        <v>1.7</v>
      </c>
      <c r="Q62" s="417"/>
      <c r="R62" s="417"/>
      <c r="S62" s="417"/>
      <c r="T62" s="417"/>
      <c r="U62" s="417"/>
      <c r="V62" s="422"/>
      <c r="W62" s="3"/>
      <c r="X62" s="3"/>
      <c r="Y62" s="3"/>
    </row>
    <row r="63" spans="1:25" ht="15.75" customHeight="1" x14ac:dyDescent="0.25">
      <c r="A63" s="3"/>
      <c r="B63" s="428"/>
      <c r="C63" s="425"/>
      <c r="D63" s="425"/>
      <c r="E63" s="425"/>
      <c r="F63" s="248" t="s">
        <v>128</v>
      </c>
      <c r="G63" s="236">
        <v>4400</v>
      </c>
      <c r="H63" s="113">
        <v>1</v>
      </c>
      <c r="I63" s="113">
        <v>1</v>
      </c>
      <c r="J63" s="113">
        <v>1</v>
      </c>
      <c r="K63" s="113">
        <v>1</v>
      </c>
      <c r="L63" s="113">
        <v>1</v>
      </c>
      <c r="M63" s="113">
        <v>1</v>
      </c>
      <c r="N63" s="236">
        <f t="shared" si="30"/>
        <v>4.4000000000000004</v>
      </c>
      <c r="O63" s="236">
        <f t="shared" si="31"/>
        <v>4.4000000000000004</v>
      </c>
      <c r="P63" s="236">
        <f t="shared" si="32"/>
        <v>4.4000000000000004</v>
      </c>
      <c r="Q63" s="417"/>
      <c r="R63" s="417"/>
      <c r="S63" s="417"/>
      <c r="T63" s="417"/>
      <c r="U63" s="417"/>
      <c r="V63" s="422"/>
      <c r="W63" s="3"/>
      <c r="X63" s="3"/>
      <c r="Y63" s="3"/>
    </row>
    <row r="64" spans="1:25" ht="15.75" customHeight="1" x14ac:dyDescent="0.25">
      <c r="A64" s="3"/>
      <c r="B64" s="428"/>
      <c r="C64" s="425"/>
      <c r="D64" s="425"/>
      <c r="E64" s="425"/>
      <c r="F64" s="248" t="s">
        <v>132</v>
      </c>
      <c r="G64" s="236">
        <v>517</v>
      </c>
      <c r="H64" s="113">
        <v>5</v>
      </c>
      <c r="I64" s="113">
        <v>5</v>
      </c>
      <c r="J64" s="113">
        <v>5</v>
      </c>
      <c r="K64" s="113">
        <v>5</v>
      </c>
      <c r="L64" s="113">
        <v>5</v>
      </c>
      <c r="M64" s="113">
        <v>5</v>
      </c>
      <c r="N64" s="236">
        <f t="shared" si="30"/>
        <v>2.585</v>
      </c>
      <c r="O64" s="236">
        <f t="shared" si="31"/>
        <v>2.585</v>
      </c>
      <c r="P64" s="236">
        <f t="shared" si="32"/>
        <v>2.585</v>
      </c>
      <c r="Q64" s="417"/>
      <c r="R64" s="417"/>
      <c r="S64" s="417"/>
      <c r="T64" s="417"/>
      <c r="U64" s="417"/>
      <c r="V64" s="422"/>
      <c r="W64" s="3"/>
      <c r="X64" s="3"/>
      <c r="Y64" s="3"/>
    </row>
    <row r="65" spans="1:25" ht="15.75" customHeight="1" x14ac:dyDescent="0.25">
      <c r="A65" s="3"/>
      <c r="B65" s="428"/>
      <c r="C65" s="425"/>
      <c r="D65" s="425"/>
      <c r="E65" s="425"/>
      <c r="F65" s="248" t="s">
        <v>60</v>
      </c>
      <c r="G65" s="236">
        <v>417</v>
      </c>
      <c r="H65" s="113">
        <v>9</v>
      </c>
      <c r="I65" s="113">
        <v>9</v>
      </c>
      <c r="J65" s="113">
        <v>9</v>
      </c>
      <c r="K65" s="113">
        <v>9</v>
      </c>
      <c r="L65" s="113">
        <v>9</v>
      </c>
      <c r="M65" s="113">
        <v>9</v>
      </c>
      <c r="N65" s="236">
        <f t="shared" si="30"/>
        <v>3.7530000000000001</v>
      </c>
      <c r="O65" s="236">
        <f t="shared" si="31"/>
        <v>3.7530000000000001</v>
      </c>
      <c r="P65" s="236">
        <f t="shared" si="32"/>
        <v>3.7530000000000001</v>
      </c>
      <c r="Q65" s="417"/>
      <c r="R65" s="417"/>
      <c r="S65" s="417"/>
      <c r="T65" s="417"/>
      <c r="U65" s="417"/>
      <c r="V65" s="422"/>
      <c r="W65" s="3"/>
      <c r="X65" s="3"/>
      <c r="Y65" s="3"/>
    </row>
    <row r="66" spans="1:25" ht="15.75" customHeight="1" x14ac:dyDescent="0.25">
      <c r="A66" s="3"/>
      <c r="B66" s="428"/>
      <c r="C66" s="425"/>
      <c r="D66" s="425"/>
      <c r="E66" s="425"/>
      <c r="F66" s="248" t="s">
        <v>119</v>
      </c>
      <c r="G66" s="149">
        <v>5000</v>
      </c>
      <c r="H66" s="113">
        <v>13</v>
      </c>
      <c r="I66" s="113">
        <v>13</v>
      </c>
      <c r="J66" s="113">
        <v>13</v>
      </c>
      <c r="K66" s="113">
        <v>13</v>
      </c>
      <c r="L66" s="113">
        <v>13</v>
      </c>
      <c r="M66" s="113">
        <v>13</v>
      </c>
      <c r="N66" s="236">
        <f t="shared" si="30"/>
        <v>65</v>
      </c>
      <c r="O66" s="236">
        <f t="shared" si="31"/>
        <v>65</v>
      </c>
      <c r="P66" s="236">
        <f t="shared" si="32"/>
        <v>65</v>
      </c>
      <c r="Q66" s="417"/>
      <c r="R66" s="417"/>
      <c r="S66" s="417"/>
      <c r="T66" s="417"/>
      <c r="U66" s="417"/>
      <c r="V66" s="422"/>
      <c r="W66" s="3"/>
      <c r="X66" s="3"/>
      <c r="Y66" s="3"/>
    </row>
    <row r="67" spans="1:25" x14ac:dyDescent="0.25">
      <c r="A67" s="3"/>
      <c r="B67" s="428"/>
      <c r="C67" s="425"/>
      <c r="D67" s="425"/>
      <c r="E67" s="425"/>
      <c r="F67" s="248" t="s">
        <v>129</v>
      </c>
      <c r="G67" s="236">
        <v>4800</v>
      </c>
      <c r="H67" s="113">
        <v>1</v>
      </c>
      <c r="I67" s="113">
        <v>1</v>
      </c>
      <c r="J67" s="113">
        <v>1</v>
      </c>
      <c r="K67" s="113">
        <v>1E-3</v>
      </c>
      <c r="L67" s="113">
        <v>1</v>
      </c>
      <c r="M67" s="113">
        <v>1</v>
      </c>
      <c r="N67" s="236">
        <f t="shared" si="30"/>
        <v>4.8</v>
      </c>
      <c r="O67" s="236">
        <f t="shared" si="31"/>
        <v>4.8</v>
      </c>
      <c r="P67" s="236">
        <f t="shared" si="32"/>
        <v>4.8</v>
      </c>
      <c r="Q67" s="417"/>
      <c r="R67" s="417"/>
      <c r="S67" s="417"/>
      <c r="T67" s="417"/>
      <c r="U67" s="417"/>
      <c r="V67" s="422"/>
      <c r="W67" s="3"/>
      <c r="X67" s="3"/>
      <c r="Y67" s="3"/>
    </row>
    <row r="68" spans="1:25" x14ac:dyDescent="0.25">
      <c r="A68" s="3"/>
      <c r="B68" s="428"/>
      <c r="C68" s="425"/>
      <c r="D68" s="425"/>
      <c r="E68" s="425"/>
      <c r="F68" s="248" t="s">
        <v>130</v>
      </c>
      <c r="G68" s="236">
        <v>80</v>
      </c>
      <c r="H68" s="116">
        <v>0.2</v>
      </c>
      <c r="I68" s="116">
        <v>0.2</v>
      </c>
      <c r="J68" s="116">
        <v>0.2</v>
      </c>
      <c r="K68" s="116">
        <v>0.2</v>
      </c>
      <c r="L68" s="116">
        <v>0.2</v>
      </c>
      <c r="M68" s="116">
        <v>0.2</v>
      </c>
      <c r="N68" s="236">
        <f t="shared" si="30"/>
        <v>1.6E-2</v>
      </c>
      <c r="O68" s="236">
        <f t="shared" si="31"/>
        <v>1.6E-2</v>
      </c>
      <c r="P68" s="236">
        <f t="shared" si="32"/>
        <v>1.6E-2</v>
      </c>
      <c r="Q68" s="417"/>
      <c r="R68" s="417"/>
      <c r="S68" s="417"/>
      <c r="T68" s="417"/>
      <c r="U68" s="417"/>
      <c r="V68" s="422"/>
      <c r="W68" s="3"/>
      <c r="X68" s="3"/>
      <c r="Y68" s="3"/>
    </row>
    <row r="69" spans="1:25" x14ac:dyDescent="0.25">
      <c r="A69" s="3"/>
      <c r="B69" s="428"/>
      <c r="C69" s="425"/>
      <c r="D69" s="425"/>
      <c r="E69" s="425"/>
      <c r="F69" s="248" t="s">
        <v>131</v>
      </c>
      <c r="G69" s="236">
        <v>4000</v>
      </c>
      <c r="H69" s="236">
        <v>0.03</v>
      </c>
      <c r="I69" s="236">
        <v>0.03</v>
      </c>
      <c r="J69" s="236">
        <v>0.03</v>
      </c>
      <c r="K69" s="236">
        <v>0.03</v>
      </c>
      <c r="L69" s="236">
        <v>0.03</v>
      </c>
      <c r="M69" s="236">
        <v>0.03</v>
      </c>
      <c r="N69" s="237">
        <f t="shared" si="30"/>
        <v>0.12</v>
      </c>
      <c r="O69" s="237">
        <f t="shared" si="31"/>
        <v>0.12</v>
      </c>
      <c r="P69" s="250">
        <f t="shared" si="32"/>
        <v>0.12</v>
      </c>
      <c r="Q69" s="417"/>
      <c r="R69" s="417"/>
      <c r="S69" s="417"/>
      <c r="T69" s="417"/>
      <c r="U69" s="417"/>
      <c r="V69" s="422"/>
      <c r="W69" s="3"/>
      <c r="X69" s="3"/>
      <c r="Y69" s="3"/>
    </row>
    <row r="70" spans="1:25" x14ac:dyDescent="0.25">
      <c r="A70" s="3"/>
      <c r="B70" s="428"/>
      <c r="C70" s="425"/>
      <c r="D70" s="425"/>
      <c r="E70" s="425"/>
      <c r="F70" s="248" t="s">
        <v>132</v>
      </c>
      <c r="G70" s="236">
        <v>517</v>
      </c>
      <c r="H70" s="113">
        <v>1</v>
      </c>
      <c r="I70" s="113">
        <v>1</v>
      </c>
      <c r="J70" s="113">
        <v>1</v>
      </c>
      <c r="K70" s="113">
        <v>1</v>
      </c>
      <c r="L70" s="113">
        <v>1</v>
      </c>
      <c r="M70" s="113">
        <v>1</v>
      </c>
      <c r="N70" s="237">
        <f t="shared" si="30"/>
        <v>0.51700000000000002</v>
      </c>
      <c r="O70" s="237">
        <f t="shared" si="31"/>
        <v>0.51700000000000002</v>
      </c>
      <c r="P70" s="250">
        <f t="shared" si="32"/>
        <v>0.51700000000000002</v>
      </c>
      <c r="Q70" s="418"/>
      <c r="R70" s="418"/>
      <c r="S70" s="418"/>
      <c r="T70" s="418"/>
      <c r="U70" s="418"/>
      <c r="V70" s="422"/>
      <c r="W70" s="3"/>
      <c r="X70" s="3"/>
      <c r="Y70" s="3"/>
    </row>
    <row r="71" spans="1:25" ht="15" customHeight="1" x14ac:dyDescent="0.25">
      <c r="A71" s="3"/>
      <c r="B71" s="389" t="s">
        <v>96</v>
      </c>
      <c r="C71" s="449">
        <v>200</v>
      </c>
      <c r="D71" s="449">
        <v>200</v>
      </c>
      <c r="E71" s="449">
        <v>200</v>
      </c>
      <c r="F71" s="106" t="s">
        <v>41</v>
      </c>
      <c r="G71" s="236">
        <v>1300</v>
      </c>
      <c r="H71" s="113">
        <v>20</v>
      </c>
      <c r="I71" s="113">
        <v>20</v>
      </c>
      <c r="J71" s="113">
        <v>20</v>
      </c>
      <c r="K71" s="113">
        <v>20</v>
      </c>
      <c r="L71" s="113">
        <v>20</v>
      </c>
      <c r="M71" s="113">
        <v>20</v>
      </c>
      <c r="N71" s="237">
        <f t="shared" si="30"/>
        <v>26</v>
      </c>
      <c r="O71" s="236">
        <f t="shared" si="31"/>
        <v>26</v>
      </c>
      <c r="P71" s="123">
        <f>H71*G71/1000</f>
        <v>26</v>
      </c>
      <c r="Q71" s="416">
        <f>SUM(N71:N72)</f>
        <v>29.4</v>
      </c>
      <c r="R71" s="416">
        <f>SUM(O71:O72)</f>
        <v>29.4</v>
      </c>
      <c r="S71" s="416">
        <f>SUM(P71:P72)</f>
        <v>29.4</v>
      </c>
      <c r="T71" s="413">
        <f>Q71*1.5</f>
        <v>44.099999999999994</v>
      </c>
      <c r="U71" s="413">
        <f>R71*1.5</f>
        <v>44.099999999999994</v>
      </c>
      <c r="V71" s="462">
        <f>S71*1.5</f>
        <v>44.099999999999994</v>
      </c>
      <c r="W71" s="3"/>
      <c r="X71" s="3"/>
      <c r="Y71" s="3"/>
    </row>
    <row r="72" spans="1:25" ht="15" customHeight="1" x14ac:dyDescent="0.25">
      <c r="A72" s="3"/>
      <c r="B72" s="426"/>
      <c r="C72" s="450"/>
      <c r="D72" s="450"/>
      <c r="E72" s="450"/>
      <c r="F72" s="106" t="s">
        <v>37</v>
      </c>
      <c r="G72" s="236">
        <v>425</v>
      </c>
      <c r="H72" s="113">
        <v>8</v>
      </c>
      <c r="I72" s="113">
        <v>8</v>
      </c>
      <c r="J72" s="113">
        <v>8</v>
      </c>
      <c r="K72" s="113">
        <v>8</v>
      </c>
      <c r="L72" s="113">
        <v>8</v>
      </c>
      <c r="M72" s="113">
        <v>8</v>
      </c>
      <c r="N72" s="237">
        <f t="shared" si="30"/>
        <v>3.4</v>
      </c>
      <c r="O72" s="236">
        <f t="shared" si="31"/>
        <v>3.4</v>
      </c>
      <c r="P72" s="123">
        <f>H72*G72/1000</f>
        <v>3.4</v>
      </c>
      <c r="Q72" s="418"/>
      <c r="R72" s="418"/>
      <c r="S72" s="418"/>
      <c r="T72" s="415"/>
      <c r="U72" s="415"/>
      <c r="V72" s="412"/>
      <c r="W72" s="3"/>
      <c r="X72" s="3"/>
      <c r="Y72" s="3"/>
    </row>
    <row r="73" spans="1:25" ht="30.75" thickBot="1" x14ac:dyDescent="0.3">
      <c r="A73" s="3"/>
      <c r="B73" s="124" t="s">
        <v>109</v>
      </c>
      <c r="C73" s="125">
        <v>30</v>
      </c>
      <c r="D73" s="125">
        <v>50</v>
      </c>
      <c r="E73" s="125">
        <v>50</v>
      </c>
      <c r="F73" s="126" t="s">
        <v>109</v>
      </c>
      <c r="G73" s="235">
        <v>550</v>
      </c>
      <c r="H73" s="113">
        <v>30</v>
      </c>
      <c r="I73" s="113">
        <v>50</v>
      </c>
      <c r="J73" s="113">
        <v>50</v>
      </c>
      <c r="K73" s="113">
        <v>30</v>
      </c>
      <c r="L73" s="113">
        <v>50</v>
      </c>
      <c r="M73" s="113">
        <v>50</v>
      </c>
      <c r="N73" s="236">
        <f t="shared" ref="N73" si="33">H73*G73/1000</f>
        <v>16.5</v>
      </c>
      <c r="O73" s="236">
        <f t="shared" si="31"/>
        <v>27.5</v>
      </c>
      <c r="P73" s="236">
        <f>J73*G73/1000</f>
        <v>27.5</v>
      </c>
      <c r="Q73" s="237">
        <f>SUM(N73)</f>
        <v>16.5</v>
      </c>
      <c r="R73" s="237">
        <f t="shared" ref="R73:S73" si="34">SUM(O73)</f>
        <v>27.5</v>
      </c>
      <c r="S73" s="237">
        <f t="shared" si="34"/>
        <v>27.5</v>
      </c>
      <c r="T73" s="239">
        <f>Q73*1.5</f>
        <v>24.75</v>
      </c>
      <c r="U73" s="239">
        <f>R73*1.5</f>
        <v>41.25</v>
      </c>
      <c r="V73" s="240">
        <f>S73*1.5</f>
        <v>41.25</v>
      </c>
      <c r="W73" s="3"/>
      <c r="X73" s="3"/>
      <c r="Y73" s="3"/>
    </row>
    <row r="74" spans="1:25" ht="15.75" thickBot="1" x14ac:dyDescent="0.3">
      <c r="A74" s="3"/>
      <c r="B74" s="475"/>
      <c r="C74" s="476"/>
      <c r="D74" s="476"/>
      <c r="E74" s="476"/>
      <c r="F74" s="476"/>
      <c r="G74" s="476"/>
      <c r="H74" s="476"/>
      <c r="I74" s="476"/>
      <c r="J74" s="476"/>
      <c r="K74" s="476"/>
      <c r="L74" s="476"/>
      <c r="M74" s="476"/>
      <c r="N74" s="476"/>
      <c r="O74" s="476"/>
      <c r="P74" s="477"/>
      <c r="Q74" s="145">
        <f t="shared" ref="Q74:V74" si="35">SUM(Q50:Q73)</f>
        <v>412.31099999999998</v>
      </c>
      <c r="R74" s="145">
        <f t="shared" si="35"/>
        <v>505.43799999999993</v>
      </c>
      <c r="S74" s="145">
        <f t="shared" si="35"/>
        <v>585.33299999999997</v>
      </c>
      <c r="T74" s="145">
        <f t="shared" si="35"/>
        <v>618.46650000000011</v>
      </c>
      <c r="U74" s="145">
        <f t="shared" si="35"/>
        <v>758.15700000000004</v>
      </c>
      <c r="V74" s="145">
        <f t="shared" si="35"/>
        <v>877.99950000000001</v>
      </c>
      <c r="W74" s="3"/>
      <c r="X74" s="3"/>
      <c r="Y74" s="3"/>
    </row>
    <row r="75" spans="1:25" ht="17.25" customHeight="1" thickBot="1" x14ac:dyDescent="0.3">
      <c r="A75" s="3"/>
      <c r="B75" s="472" t="s">
        <v>38</v>
      </c>
      <c r="C75" s="473"/>
      <c r="D75" s="473"/>
      <c r="E75" s="473"/>
      <c r="F75" s="473"/>
      <c r="G75" s="473"/>
      <c r="H75" s="473"/>
      <c r="I75" s="473"/>
      <c r="J75" s="473"/>
      <c r="K75" s="473"/>
      <c r="L75" s="473"/>
      <c r="M75" s="473"/>
      <c r="N75" s="473"/>
      <c r="O75" s="473"/>
      <c r="P75" s="474"/>
      <c r="Q75" s="109"/>
      <c r="R75" s="109"/>
      <c r="S75" s="109"/>
      <c r="T75" s="3"/>
      <c r="U75" s="3"/>
      <c r="V75" s="3"/>
      <c r="W75" s="3"/>
      <c r="X75" s="3"/>
      <c r="Y75" s="3"/>
    </row>
    <row r="76" spans="1:25" ht="17.25" customHeight="1" thickBot="1" x14ac:dyDescent="0.3">
      <c r="A76" s="3"/>
      <c r="B76" s="441" t="s">
        <v>122</v>
      </c>
      <c r="C76" s="442">
        <v>70</v>
      </c>
      <c r="D76" s="442">
        <v>90</v>
      </c>
      <c r="E76" s="442">
        <v>100</v>
      </c>
      <c r="F76" s="104" t="s">
        <v>62</v>
      </c>
      <c r="G76" s="150">
        <v>2850</v>
      </c>
      <c r="H76" s="151">
        <v>80</v>
      </c>
      <c r="I76" s="152">
        <v>98</v>
      </c>
      <c r="J76" s="151">
        <v>105</v>
      </c>
      <c r="K76" s="151">
        <v>74</v>
      </c>
      <c r="L76" s="151">
        <v>75</v>
      </c>
      <c r="M76" s="151">
        <v>98</v>
      </c>
      <c r="N76" s="253">
        <f t="shared" ref="N76:N94" si="36">H76*G76/1000</f>
        <v>228</v>
      </c>
      <c r="O76" s="253">
        <f>I76*G76/1000</f>
        <v>279.3</v>
      </c>
      <c r="P76" s="115">
        <f>J76*G76/1000</f>
        <v>299.25</v>
      </c>
      <c r="Q76" s="445">
        <f>SUM(N76:N81)</f>
        <v>242.358</v>
      </c>
      <c r="R76" s="445">
        <f t="shared" ref="R76:S76" si="37">SUM(O76:O81)</f>
        <v>297.55599999999998</v>
      </c>
      <c r="S76" s="445">
        <f t="shared" si="37"/>
        <v>320.70800000000003</v>
      </c>
      <c r="T76" s="446">
        <f>Q76*1.5</f>
        <v>363.53700000000003</v>
      </c>
      <c r="U76" s="446">
        <f>R76*1.5</f>
        <v>446.33399999999995</v>
      </c>
      <c r="V76" s="410">
        <f>S76*1.5</f>
        <v>481.06200000000001</v>
      </c>
      <c r="W76" s="3"/>
      <c r="X76" s="3"/>
      <c r="Y76" s="3"/>
    </row>
    <row r="77" spans="1:25" ht="17.25" customHeight="1" thickBot="1" x14ac:dyDescent="0.3">
      <c r="A77" s="3"/>
      <c r="B77" s="428"/>
      <c r="C77" s="443"/>
      <c r="D77" s="443"/>
      <c r="E77" s="443"/>
      <c r="F77" s="126" t="s">
        <v>40</v>
      </c>
      <c r="G77" s="108">
        <v>204</v>
      </c>
      <c r="H77" s="125">
        <v>6</v>
      </c>
      <c r="I77" s="120">
        <v>10</v>
      </c>
      <c r="J77" s="125">
        <v>10</v>
      </c>
      <c r="K77" s="125">
        <v>5</v>
      </c>
      <c r="L77" s="125">
        <v>8</v>
      </c>
      <c r="M77" s="125">
        <v>10</v>
      </c>
      <c r="N77" s="236">
        <f t="shared" si="36"/>
        <v>1.224</v>
      </c>
      <c r="O77" s="253">
        <f t="shared" ref="O77:O94" si="38">I77*G77/1000</f>
        <v>2.04</v>
      </c>
      <c r="P77" s="115">
        <f t="shared" ref="P77:P94" si="39">J77*G77/1000</f>
        <v>2.04</v>
      </c>
      <c r="Q77" s="417"/>
      <c r="R77" s="417"/>
      <c r="S77" s="417"/>
      <c r="T77" s="414"/>
      <c r="U77" s="414"/>
      <c r="V77" s="411"/>
      <c r="W77" s="3"/>
      <c r="X77" s="3"/>
      <c r="Y77" s="3"/>
    </row>
    <row r="78" spans="1:25" ht="17.25" customHeight="1" thickBot="1" x14ac:dyDescent="0.3">
      <c r="A78" s="3"/>
      <c r="B78" s="428"/>
      <c r="C78" s="443"/>
      <c r="D78" s="443"/>
      <c r="E78" s="443"/>
      <c r="F78" s="105" t="s">
        <v>63</v>
      </c>
      <c r="G78" s="108">
        <v>750</v>
      </c>
      <c r="H78" s="125">
        <v>13</v>
      </c>
      <c r="I78" s="120">
        <v>15</v>
      </c>
      <c r="J78" s="125">
        <v>20</v>
      </c>
      <c r="K78" s="125">
        <v>13</v>
      </c>
      <c r="L78" s="125">
        <v>15</v>
      </c>
      <c r="M78" s="125">
        <v>20</v>
      </c>
      <c r="N78" s="236">
        <f t="shared" si="36"/>
        <v>9.75</v>
      </c>
      <c r="O78" s="253">
        <f t="shared" si="38"/>
        <v>11.25</v>
      </c>
      <c r="P78" s="115">
        <f t="shared" si="39"/>
        <v>15</v>
      </c>
      <c r="Q78" s="417"/>
      <c r="R78" s="417"/>
      <c r="S78" s="417"/>
      <c r="T78" s="414"/>
      <c r="U78" s="414"/>
      <c r="V78" s="411"/>
      <c r="W78" s="3"/>
      <c r="X78" s="3"/>
      <c r="Y78" s="3"/>
    </row>
    <row r="79" spans="1:25" ht="17.25" customHeight="1" thickBot="1" x14ac:dyDescent="0.3">
      <c r="A79" s="3"/>
      <c r="B79" s="428"/>
      <c r="C79" s="443"/>
      <c r="D79" s="443"/>
      <c r="E79" s="443"/>
      <c r="F79" s="105" t="s">
        <v>95</v>
      </c>
      <c r="G79" s="108">
        <v>517</v>
      </c>
      <c r="H79" s="125">
        <v>5</v>
      </c>
      <c r="I79" s="120">
        <v>5</v>
      </c>
      <c r="J79" s="125">
        <v>7</v>
      </c>
      <c r="K79" s="125">
        <v>5</v>
      </c>
      <c r="L79" s="120">
        <v>5</v>
      </c>
      <c r="M79" s="125">
        <v>7</v>
      </c>
      <c r="N79" s="236">
        <f t="shared" si="36"/>
        <v>2.585</v>
      </c>
      <c r="O79" s="253">
        <f t="shared" si="38"/>
        <v>2.585</v>
      </c>
      <c r="P79" s="115">
        <f t="shared" si="39"/>
        <v>3.6190000000000002</v>
      </c>
      <c r="Q79" s="417"/>
      <c r="R79" s="417"/>
      <c r="S79" s="417"/>
      <c r="T79" s="414"/>
      <c r="U79" s="414"/>
      <c r="V79" s="411"/>
      <c r="W79" s="3"/>
      <c r="X79" s="3"/>
      <c r="Y79" s="3"/>
    </row>
    <row r="80" spans="1:25" ht="21" customHeight="1" thickBot="1" x14ac:dyDescent="0.3">
      <c r="A80" s="3"/>
      <c r="B80" s="428"/>
      <c r="C80" s="443"/>
      <c r="D80" s="443"/>
      <c r="E80" s="443"/>
      <c r="F80" s="106" t="s">
        <v>27</v>
      </c>
      <c r="G80" s="236">
        <v>80</v>
      </c>
      <c r="H80" s="116">
        <v>0.1</v>
      </c>
      <c r="I80" s="120">
        <v>0.1</v>
      </c>
      <c r="J80" s="116">
        <v>0.1</v>
      </c>
      <c r="K80" s="116">
        <v>0.1</v>
      </c>
      <c r="L80" s="120">
        <v>0.1</v>
      </c>
      <c r="M80" s="116">
        <v>0.1</v>
      </c>
      <c r="N80" s="236">
        <f t="shared" si="36"/>
        <v>8.0000000000000002E-3</v>
      </c>
      <c r="O80" s="253">
        <f t="shared" si="38"/>
        <v>8.0000000000000002E-3</v>
      </c>
      <c r="P80" s="115">
        <f t="shared" si="39"/>
        <v>8.0000000000000002E-3</v>
      </c>
      <c r="Q80" s="417"/>
      <c r="R80" s="417"/>
      <c r="S80" s="417"/>
      <c r="T80" s="414"/>
      <c r="U80" s="414"/>
      <c r="V80" s="411"/>
      <c r="W80" s="3"/>
      <c r="X80" s="3"/>
      <c r="Y80" s="3"/>
    </row>
    <row r="81" spans="1:25" ht="14.25" customHeight="1" thickBot="1" x14ac:dyDescent="0.3">
      <c r="A81" s="3"/>
      <c r="B81" s="428"/>
      <c r="C81" s="444"/>
      <c r="D81" s="444"/>
      <c r="E81" s="444"/>
      <c r="F81" s="105" t="s">
        <v>12</v>
      </c>
      <c r="G81" s="236">
        <v>791</v>
      </c>
      <c r="H81" s="113">
        <v>1</v>
      </c>
      <c r="I81" s="120">
        <v>3</v>
      </c>
      <c r="J81" s="113">
        <v>1</v>
      </c>
      <c r="K81" s="113">
        <v>1</v>
      </c>
      <c r="L81" s="120">
        <v>3</v>
      </c>
      <c r="M81" s="113">
        <v>1</v>
      </c>
      <c r="N81" s="236">
        <f t="shared" si="36"/>
        <v>0.79100000000000004</v>
      </c>
      <c r="O81" s="253">
        <f t="shared" si="38"/>
        <v>2.3730000000000002</v>
      </c>
      <c r="P81" s="115">
        <f t="shared" si="39"/>
        <v>0.79100000000000004</v>
      </c>
      <c r="Q81" s="418"/>
      <c r="R81" s="418"/>
      <c r="S81" s="418"/>
      <c r="T81" s="415"/>
      <c r="U81" s="415"/>
      <c r="V81" s="412"/>
      <c r="W81" s="3"/>
      <c r="X81" s="3"/>
      <c r="Y81" s="3"/>
    </row>
    <row r="82" spans="1:25" ht="19.5" customHeight="1" thickBot="1" x14ac:dyDescent="0.3">
      <c r="A82" s="3"/>
      <c r="B82" s="428" t="s">
        <v>72</v>
      </c>
      <c r="C82" s="424">
        <v>20</v>
      </c>
      <c r="D82" s="424">
        <v>20</v>
      </c>
      <c r="E82" s="424">
        <v>20</v>
      </c>
      <c r="F82" s="106" t="s">
        <v>69</v>
      </c>
      <c r="G82" s="236">
        <v>417</v>
      </c>
      <c r="H82" s="114">
        <v>10</v>
      </c>
      <c r="I82" s="114">
        <v>10</v>
      </c>
      <c r="J82" s="114">
        <v>10</v>
      </c>
      <c r="K82" s="114">
        <v>10</v>
      </c>
      <c r="L82" s="114">
        <v>10</v>
      </c>
      <c r="M82" s="114">
        <v>10</v>
      </c>
      <c r="N82" s="236">
        <f t="shared" si="36"/>
        <v>4.17</v>
      </c>
      <c r="O82" s="253">
        <f t="shared" si="38"/>
        <v>4.17</v>
      </c>
      <c r="P82" s="115">
        <f t="shared" si="39"/>
        <v>4.17</v>
      </c>
      <c r="Q82" s="422">
        <f>SUM(N82:N85)</f>
        <v>24.036000000000001</v>
      </c>
      <c r="R82" s="422">
        <f t="shared" ref="R82:S82" si="40">SUM(O82:O85)</f>
        <v>24.036000000000001</v>
      </c>
      <c r="S82" s="422">
        <f t="shared" si="40"/>
        <v>24.036000000000001</v>
      </c>
      <c r="T82" s="423">
        <f>Q82*1.5</f>
        <v>36.054000000000002</v>
      </c>
      <c r="U82" s="423">
        <f>R82*1.5</f>
        <v>36.054000000000002</v>
      </c>
      <c r="V82" s="421">
        <f>S82*1.5</f>
        <v>36.054000000000002</v>
      </c>
      <c r="W82" s="3"/>
      <c r="X82" s="3"/>
      <c r="Y82" s="3"/>
    </row>
    <row r="83" spans="1:25" ht="14.25" customHeight="1" thickBot="1" x14ac:dyDescent="0.3">
      <c r="A83" s="3"/>
      <c r="B83" s="428"/>
      <c r="C83" s="424"/>
      <c r="D83" s="424"/>
      <c r="E83" s="424"/>
      <c r="F83" s="106" t="s">
        <v>73</v>
      </c>
      <c r="G83" s="236">
        <v>222</v>
      </c>
      <c r="H83" s="114">
        <v>3</v>
      </c>
      <c r="I83" s="114">
        <v>3</v>
      </c>
      <c r="J83" s="114">
        <v>3</v>
      </c>
      <c r="K83" s="114">
        <v>3</v>
      </c>
      <c r="L83" s="114">
        <v>3</v>
      </c>
      <c r="M83" s="114">
        <v>3</v>
      </c>
      <c r="N83" s="236">
        <f t="shared" si="36"/>
        <v>0.66600000000000004</v>
      </c>
      <c r="O83" s="253">
        <f t="shared" si="38"/>
        <v>0.66600000000000004</v>
      </c>
      <c r="P83" s="115">
        <f t="shared" si="39"/>
        <v>0.66600000000000004</v>
      </c>
      <c r="Q83" s="422"/>
      <c r="R83" s="422"/>
      <c r="S83" s="422"/>
      <c r="T83" s="423"/>
      <c r="U83" s="423"/>
      <c r="V83" s="421"/>
      <c r="W83" s="3"/>
      <c r="X83" s="3"/>
      <c r="Y83" s="3"/>
    </row>
    <row r="84" spans="1:25" ht="16.5" thickBot="1" x14ac:dyDescent="0.3">
      <c r="A84" s="3"/>
      <c r="B84" s="428"/>
      <c r="C84" s="424"/>
      <c r="D84" s="424"/>
      <c r="E84" s="424"/>
      <c r="F84" s="106" t="s">
        <v>14</v>
      </c>
      <c r="G84" s="236">
        <v>4400</v>
      </c>
      <c r="H84" s="114">
        <v>3</v>
      </c>
      <c r="I84" s="114">
        <v>3</v>
      </c>
      <c r="J84" s="114">
        <v>3</v>
      </c>
      <c r="K84" s="114">
        <v>3</v>
      </c>
      <c r="L84" s="114">
        <v>3</v>
      </c>
      <c r="M84" s="114">
        <v>3</v>
      </c>
      <c r="N84" s="236">
        <f t="shared" si="36"/>
        <v>13.2</v>
      </c>
      <c r="O84" s="253">
        <f t="shared" si="38"/>
        <v>13.2</v>
      </c>
      <c r="P84" s="115">
        <f t="shared" si="39"/>
        <v>13.2</v>
      </c>
      <c r="Q84" s="422"/>
      <c r="R84" s="422"/>
      <c r="S84" s="422"/>
      <c r="T84" s="423"/>
      <c r="U84" s="423"/>
      <c r="V84" s="421"/>
      <c r="W84" s="3"/>
      <c r="X84" s="3"/>
      <c r="Y84" s="3"/>
    </row>
    <row r="85" spans="1:25" ht="15.75" customHeight="1" thickBot="1" x14ac:dyDescent="0.3">
      <c r="A85" s="3"/>
      <c r="B85" s="428"/>
      <c r="C85" s="424"/>
      <c r="D85" s="424"/>
      <c r="E85" s="424"/>
      <c r="F85" s="106" t="s">
        <v>76</v>
      </c>
      <c r="G85" s="236">
        <v>2000</v>
      </c>
      <c r="H85" s="114">
        <v>3</v>
      </c>
      <c r="I85" s="114">
        <v>3</v>
      </c>
      <c r="J85" s="114">
        <v>3</v>
      </c>
      <c r="K85" s="114">
        <v>3</v>
      </c>
      <c r="L85" s="114">
        <v>3</v>
      </c>
      <c r="M85" s="114">
        <v>3</v>
      </c>
      <c r="N85" s="236">
        <f t="shared" si="36"/>
        <v>6</v>
      </c>
      <c r="O85" s="253">
        <f t="shared" si="38"/>
        <v>6</v>
      </c>
      <c r="P85" s="115">
        <f t="shared" si="39"/>
        <v>6</v>
      </c>
      <c r="Q85" s="422"/>
      <c r="R85" s="422"/>
      <c r="S85" s="422"/>
      <c r="T85" s="423"/>
      <c r="U85" s="423"/>
      <c r="V85" s="421"/>
      <c r="W85" s="3"/>
      <c r="X85" s="3"/>
      <c r="Y85" s="3"/>
    </row>
    <row r="86" spans="1:25" ht="16.5" thickBot="1" x14ac:dyDescent="0.3">
      <c r="A86" s="3"/>
      <c r="B86" s="428" t="s">
        <v>71</v>
      </c>
      <c r="C86" s="424">
        <v>130</v>
      </c>
      <c r="D86" s="424">
        <v>150</v>
      </c>
      <c r="E86" s="424">
        <v>180</v>
      </c>
      <c r="F86" s="106" t="s">
        <v>70</v>
      </c>
      <c r="G86" s="236">
        <v>276</v>
      </c>
      <c r="H86" s="114">
        <v>140</v>
      </c>
      <c r="I86" s="114">
        <v>144</v>
      </c>
      <c r="J86" s="114">
        <v>150</v>
      </c>
      <c r="K86" s="114">
        <v>93</v>
      </c>
      <c r="L86" s="120">
        <v>108</v>
      </c>
      <c r="M86" s="120">
        <v>111</v>
      </c>
      <c r="N86" s="236">
        <f t="shared" si="36"/>
        <v>38.64</v>
      </c>
      <c r="O86" s="253">
        <f t="shared" si="38"/>
        <v>39.744</v>
      </c>
      <c r="P86" s="115">
        <f t="shared" si="39"/>
        <v>41.4</v>
      </c>
      <c r="Q86" s="422">
        <f>SUM(N86:N90)</f>
        <v>102.58100000000002</v>
      </c>
      <c r="R86" s="422">
        <f t="shared" ref="R86:S86" si="41">SUM(O86:O90)</f>
        <v>97.64</v>
      </c>
      <c r="S86" s="422">
        <f t="shared" si="41"/>
        <v>106.759</v>
      </c>
      <c r="T86" s="423">
        <f>Q86*1.5</f>
        <v>153.87150000000003</v>
      </c>
      <c r="U86" s="423">
        <f>R86*1.5</f>
        <v>146.46</v>
      </c>
      <c r="V86" s="421">
        <f>S86*1.5</f>
        <v>160.13849999999999</v>
      </c>
      <c r="W86" s="3"/>
      <c r="X86" s="3"/>
      <c r="Y86" s="3"/>
    </row>
    <row r="87" spans="1:25" ht="16.5" thickBot="1" x14ac:dyDescent="0.3">
      <c r="A87" s="3"/>
      <c r="B87" s="428"/>
      <c r="C87" s="424"/>
      <c r="D87" s="424"/>
      <c r="E87" s="424"/>
      <c r="F87" s="106" t="s">
        <v>34</v>
      </c>
      <c r="G87" s="236">
        <v>219</v>
      </c>
      <c r="H87" s="114">
        <v>55</v>
      </c>
      <c r="I87" s="114">
        <v>75</v>
      </c>
      <c r="J87" s="114">
        <v>90</v>
      </c>
      <c r="K87" s="114">
        <v>48</v>
      </c>
      <c r="L87" s="120">
        <v>57</v>
      </c>
      <c r="M87" s="120">
        <v>63</v>
      </c>
      <c r="N87" s="236">
        <f t="shared" si="36"/>
        <v>12.045</v>
      </c>
      <c r="O87" s="253">
        <f t="shared" si="38"/>
        <v>16.425000000000001</v>
      </c>
      <c r="P87" s="115">
        <f t="shared" si="39"/>
        <v>19.71</v>
      </c>
      <c r="Q87" s="422"/>
      <c r="R87" s="422"/>
      <c r="S87" s="422"/>
      <c r="T87" s="423"/>
      <c r="U87" s="423"/>
      <c r="V87" s="421"/>
      <c r="W87" s="3"/>
      <c r="X87" s="3"/>
      <c r="Y87" s="3"/>
    </row>
    <row r="88" spans="1:25" ht="15.75" thickBot="1" x14ac:dyDescent="0.3">
      <c r="A88" s="3"/>
      <c r="B88" s="428"/>
      <c r="C88" s="424"/>
      <c r="D88" s="424"/>
      <c r="E88" s="424"/>
      <c r="F88" s="105" t="s">
        <v>69</v>
      </c>
      <c r="G88" s="236">
        <v>417</v>
      </c>
      <c r="H88" s="113">
        <v>40</v>
      </c>
      <c r="I88" s="113">
        <v>15</v>
      </c>
      <c r="J88" s="113">
        <v>25</v>
      </c>
      <c r="K88" s="113">
        <v>40</v>
      </c>
      <c r="L88" s="120">
        <v>15</v>
      </c>
      <c r="M88" s="120">
        <v>25</v>
      </c>
      <c r="N88" s="236">
        <f t="shared" si="36"/>
        <v>16.68</v>
      </c>
      <c r="O88" s="253">
        <f t="shared" si="38"/>
        <v>6.2549999999999999</v>
      </c>
      <c r="P88" s="115">
        <f t="shared" si="39"/>
        <v>10.425000000000001</v>
      </c>
      <c r="Q88" s="422"/>
      <c r="R88" s="422"/>
      <c r="S88" s="422"/>
      <c r="T88" s="423"/>
      <c r="U88" s="423"/>
      <c r="V88" s="421"/>
      <c r="W88" s="3"/>
      <c r="X88" s="3"/>
      <c r="Y88" s="3"/>
    </row>
    <row r="89" spans="1:25" ht="15.75" thickBot="1" x14ac:dyDescent="0.3">
      <c r="A89" s="3"/>
      <c r="B89" s="428"/>
      <c r="C89" s="424"/>
      <c r="D89" s="424"/>
      <c r="E89" s="424"/>
      <c r="F89" s="105" t="s">
        <v>14</v>
      </c>
      <c r="G89" s="236">
        <v>4400</v>
      </c>
      <c r="H89" s="113">
        <v>8</v>
      </c>
      <c r="I89" s="113">
        <v>8</v>
      </c>
      <c r="J89" s="113">
        <v>8</v>
      </c>
      <c r="K89" s="113">
        <v>8</v>
      </c>
      <c r="L89" s="120">
        <v>8</v>
      </c>
      <c r="M89" s="120">
        <v>8</v>
      </c>
      <c r="N89" s="236">
        <f t="shared" si="36"/>
        <v>35.200000000000003</v>
      </c>
      <c r="O89" s="253">
        <f t="shared" si="38"/>
        <v>35.200000000000003</v>
      </c>
      <c r="P89" s="115">
        <f t="shared" si="39"/>
        <v>35.200000000000003</v>
      </c>
      <c r="Q89" s="422"/>
      <c r="R89" s="422"/>
      <c r="S89" s="422"/>
      <c r="T89" s="423"/>
      <c r="U89" s="423"/>
      <c r="V89" s="421"/>
      <c r="W89" s="3"/>
      <c r="X89" s="3"/>
      <c r="Y89" s="3"/>
    </row>
    <row r="90" spans="1:25" ht="16.5" thickBot="1" x14ac:dyDescent="0.3">
      <c r="A90" s="3"/>
      <c r="B90" s="428"/>
      <c r="C90" s="424"/>
      <c r="D90" s="424"/>
      <c r="E90" s="424"/>
      <c r="F90" s="106" t="s">
        <v>27</v>
      </c>
      <c r="G90" s="236">
        <v>80</v>
      </c>
      <c r="H90" s="116">
        <v>0.2</v>
      </c>
      <c r="I90" s="116">
        <v>0.2</v>
      </c>
      <c r="J90" s="116">
        <v>0.3</v>
      </c>
      <c r="K90" s="116">
        <v>0.2</v>
      </c>
      <c r="L90" s="153">
        <v>0.3</v>
      </c>
      <c r="M90" s="153">
        <v>0.3</v>
      </c>
      <c r="N90" s="236">
        <f t="shared" si="36"/>
        <v>1.6E-2</v>
      </c>
      <c r="O90" s="253">
        <f t="shared" si="38"/>
        <v>1.6E-2</v>
      </c>
      <c r="P90" s="115">
        <f t="shared" si="39"/>
        <v>2.4E-2</v>
      </c>
      <c r="Q90" s="422"/>
      <c r="R90" s="422"/>
      <c r="S90" s="422"/>
      <c r="T90" s="423"/>
      <c r="U90" s="423"/>
      <c r="V90" s="421"/>
      <c r="W90" s="3"/>
      <c r="X90" s="3"/>
      <c r="Y90" s="3"/>
    </row>
    <row r="91" spans="1:25" ht="15.75" customHeight="1" x14ac:dyDescent="0.25">
      <c r="A91" s="3"/>
      <c r="B91" s="154" t="s">
        <v>124</v>
      </c>
      <c r="C91" s="244">
        <v>20</v>
      </c>
      <c r="D91" s="244">
        <v>25</v>
      </c>
      <c r="E91" s="244">
        <v>30</v>
      </c>
      <c r="F91" s="155" t="s">
        <v>123</v>
      </c>
      <c r="G91" s="236">
        <v>1000</v>
      </c>
      <c r="H91" s="116">
        <v>22</v>
      </c>
      <c r="I91" s="116">
        <v>27</v>
      </c>
      <c r="J91" s="116">
        <v>32</v>
      </c>
      <c r="K91" s="116">
        <v>20</v>
      </c>
      <c r="L91" s="156">
        <v>25</v>
      </c>
      <c r="M91" s="156">
        <v>30</v>
      </c>
      <c r="N91" s="236">
        <f t="shared" si="36"/>
        <v>22</v>
      </c>
      <c r="O91" s="253">
        <f t="shared" si="38"/>
        <v>27</v>
      </c>
      <c r="P91" s="115">
        <f t="shared" si="39"/>
        <v>32</v>
      </c>
      <c r="Q91" s="236">
        <f>N91</f>
        <v>22</v>
      </c>
      <c r="R91" s="236">
        <f t="shared" ref="R91:S91" si="42">O91</f>
        <v>27</v>
      </c>
      <c r="S91" s="236">
        <f t="shared" si="42"/>
        <v>32</v>
      </c>
      <c r="T91" s="242">
        <f t="shared" ref="T91:V92" si="43">Q91*1.5</f>
        <v>33</v>
      </c>
      <c r="U91" s="242">
        <f t="shared" si="43"/>
        <v>40.5</v>
      </c>
      <c r="V91" s="242">
        <f t="shared" si="43"/>
        <v>48</v>
      </c>
      <c r="W91" s="3"/>
      <c r="X91" s="3"/>
      <c r="Y91" s="3"/>
    </row>
    <row r="92" spans="1:25" ht="15.75" customHeight="1" x14ac:dyDescent="0.25">
      <c r="A92" s="3"/>
      <c r="B92" s="428" t="s">
        <v>35</v>
      </c>
      <c r="C92" s="424">
        <v>200</v>
      </c>
      <c r="D92" s="424">
        <v>200</v>
      </c>
      <c r="E92" s="424">
        <v>200</v>
      </c>
      <c r="F92" s="105" t="s">
        <v>36</v>
      </c>
      <c r="G92" s="236">
        <v>751</v>
      </c>
      <c r="H92" s="235">
        <v>143</v>
      </c>
      <c r="I92" s="235">
        <v>143</v>
      </c>
      <c r="J92" s="235">
        <v>143</v>
      </c>
      <c r="K92" s="235">
        <v>100</v>
      </c>
      <c r="L92" s="235">
        <v>100</v>
      </c>
      <c r="M92" s="235">
        <v>100</v>
      </c>
      <c r="N92" s="236">
        <f>H92*G92/1000</f>
        <v>107.393</v>
      </c>
      <c r="O92" s="236">
        <f>I92*G92/1000</f>
        <v>107.393</v>
      </c>
      <c r="P92" s="123">
        <f>J92*G92/1000</f>
        <v>107.393</v>
      </c>
      <c r="Q92" s="416">
        <f>SUM(N92:N93)</f>
        <v>108.66800000000001</v>
      </c>
      <c r="R92" s="416">
        <f t="shared" ref="R92:S92" si="44">SUM(O92:O93)</f>
        <v>108.66800000000001</v>
      </c>
      <c r="S92" s="416">
        <f t="shared" si="44"/>
        <v>108.66800000000001</v>
      </c>
      <c r="T92" s="413">
        <f t="shared" si="43"/>
        <v>163.00200000000001</v>
      </c>
      <c r="U92" s="413">
        <f t="shared" si="43"/>
        <v>163.00200000000001</v>
      </c>
      <c r="V92" s="413">
        <f t="shared" si="43"/>
        <v>163.00200000000001</v>
      </c>
      <c r="W92" s="3"/>
      <c r="X92" s="3"/>
      <c r="Y92" s="3"/>
    </row>
    <row r="93" spans="1:25" ht="15.75" customHeight="1" thickBot="1" x14ac:dyDescent="0.3">
      <c r="A93" s="3"/>
      <c r="B93" s="428"/>
      <c r="C93" s="424"/>
      <c r="D93" s="424"/>
      <c r="E93" s="424"/>
      <c r="F93" s="148" t="s">
        <v>37</v>
      </c>
      <c r="G93" s="236">
        <v>425</v>
      </c>
      <c r="H93" s="113">
        <v>3</v>
      </c>
      <c r="I93" s="113">
        <v>3</v>
      </c>
      <c r="J93" s="113">
        <v>3</v>
      </c>
      <c r="K93" s="113">
        <v>3</v>
      </c>
      <c r="L93" s="113">
        <v>3</v>
      </c>
      <c r="M93" s="113">
        <v>3</v>
      </c>
      <c r="N93" s="236">
        <f>H93*G93/1000</f>
        <v>1.2749999999999999</v>
      </c>
      <c r="O93" s="236">
        <f>I93*G93/1000</f>
        <v>1.2749999999999999</v>
      </c>
      <c r="P93" s="123">
        <f>J93*G93/1000</f>
        <v>1.2749999999999999</v>
      </c>
      <c r="Q93" s="418"/>
      <c r="R93" s="418"/>
      <c r="S93" s="418"/>
      <c r="T93" s="415"/>
      <c r="U93" s="415"/>
      <c r="V93" s="415"/>
      <c r="W93" s="3"/>
      <c r="X93" s="3"/>
      <c r="Y93" s="3"/>
    </row>
    <row r="94" spans="1:25" ht="33" customHeight="1" thickBot="1" x14ac:dyDescent="0.3">
      <c r="A94" s="3"/>
      <c r="B94" s="124" t="s">
        <v>109</v>
      </c>
      <c r="C94" s="125">
        <v>30</v>
      </c>
      <c r="D94" s="125">
        <v>50</v>
      </c>
      <c r="E94" s="125">
        <v>50</v>
      </c>
      <c r="F94" s="126" t="s">
        <v>109</v>
      </c>
      <c r="G94" s="235">
        <v>550</v>
      </c>
      <c r="H94" s="113">
        <v>30</v>
      </c>
      <c r="I94" s="113">
        <v>50</v>
      </c>
      <c r="J94" s="113">
        <v>50</v>
      </c>
      <c r="K94" s="113">
        <v>30</v>
      </c>
      <c r="L94" s="113">
        <v>50</v>
      </c>
      <c r="M94" s="113">
        <v>50</v>
      </c>
      <c r="N94" s="236">
        <f t="shared" si="36"/>
        <v>16.5</v>
      </c>
      <c r="O94" s="253">
        <f t="shared" si="38"/>
        <v>27.5</v>
      </c>
      <c r="P94" s="115">
        <f t="shared" si="39"/>
        <v>27.5</v>
      </c>
      <c r="Q94" s="236">
        <f>SUM(N94)</f>
        <v>16.5</v>
      </c>
      <c r="R94" s="236">
        <f t="shared" ref="R94:S94" si="45">SUM(O94)</f>
        <v>27.5</v>
      </c>
      <c r="S94" s="236">
        <f t="shared" si="45"/>
        <v>27.5</v>
      </c>
      <c r="T94" s="242">
        <f>Q94*1.5</f>
        <v>24.75</v>
      </c>
      <c r="U94" s="242">
        <f>R94*1.5</f>
        <v>41.25</v>
      </c>
      <c r="V94" s="243">
        <f>S94*1.5</f>
        <v>41.25</v>
      </c>
      <c r="W94" s="3"/>
      <c r="X94" s="3"/>
      <c r="Y94" s="3"/>
    </row>
    <row r="95" spans="1:25" ht="15.75" thickBot="1" x14ac:dyDescent="0.3">
      <c r="A95" s="3"/>
      <c r="B95" s="433"/>
      <c r="C95" s="434"/>
      <c r="D95" s="434"/>
      <c r="E95" s="434"/>
      <c r="F95" s="434"/>
      <c r="G95" s="434"/>
      <c r="H95" s="434"/>
      <c r="I95" s="434"/>
      <c r="J95" s="434"/>
      <c r="K95" s="434"/>
      <c r="L95" s="434"/>
      <c r="M95" s="434"/>
      <c r="N95" s="434"/>
      <c r="O95" s="434"/>
      <c r="P95" s="435"/>
      <c r="Q95" s="157">
        <f t="shared" ref="Q95:V95" si="46">SUM(Q76:Q94)</f>
        <v>516.14300000000003</v>
      </c>
      <c r="R95" s="157">
        <f t="shared" si="46"/>
        <v>582.4</v>
      </c>
      <c r="S95" s="157">
        <f t="shared" si="46"/>
        <v>619.67100000000005</v>
      </c>
      <c r="T95" s="157">
        <f t="shared" si="46"/>
        <v>774.21450000000004</v>
      </c>
      <c r="U95" s="157">
        <f t="shared" si="46"/>
        <v>873.59999999999991</v>
      </c>
      <c r="V95" s="157">
        <f t="shared" si="46"/>
        <v>929.50649999999996</v>
      </c>
      <c r="W95" s="3"/>
      <c r="X95" s="3"/>
      <c r="Y95" s="3"/>
    </row>
    <row r="96" spans="1:25" ht="15.75" thickBot="1" x14ac:dyDescent="0.3">
      <c r="A96" s="3"/>
      <c r="B96" s="470" t="s">
        <v>44</v>
      </c>
      <c r="C96" s="437"/>
      <c r="D96" s="437"/>
      <c r="E96" s="437"/>
      <c r="F96" s="437"/>
      <c r="G96" s="437"/>
      <c r="H96" s="437"/>
      <c r="I96" s="437"/>
      <c r="J96" s="437"/>
      <c r="K96" s="437"/>
      <c r="L96" s="437"/>
      <c r="M96" s="437"/>
      <c r="N96" s="437"/>
      <c r="O96" s="437"/>
      <c r="P96" s="471"/>
      <c r="Q96" s="109"/>
      <c r="R96" s="109"/>
      <c r="S96" s="109"/>
      <c r="T96" s="3"/>
      <c r="U96" s="3"/>
      <c r="V96" s="3"/>
      <c r="W96" s="3"/>
      <c r="X96" s="3"/>
      <c r="Y96" s="3"/>
    </row>
    <row r="97" spans="1:25" ht="15" customHeight="1" x14ac:dyDescent="0.25">
      <c r="A97" s="3"/>
      <c r="B97" s="429" t="s">
        <v>141</v>
      </c>
      <c r="C97" s="391" t="s">
        <v>45</v>
      </c>
      <c r="D97" s="391" t="s">
        <v>46</v>
      </c>
      <c r="E97" s="391" t="s">
        <v>47</v>
      </c>
      <c r="F97" s="104" t="s">
        <v>52</v>
      </c>
      <c r="G97" s="253">
        <v>1800</v>
      </c>
      <c r="H97" s="131">
        <v>75</v>
      </c>
      <c r="I97" s="131">
        <v>80</v>
      </c>
      <c r="J97" s="131">
        <v>80</v>
      </c>
      <c r="K97" s="131">
        <v>71</v>
      </c>
      <c r="L97" s="131">
        <v>76</v>
      </c>
      <c r="M97" s="131">
        <v>76</v>
      </c>
      <c r="N97" s="253">
        <f t="shared" ref="N97:N104" si="47">H97*G97/1000</f>
        <v>135</v>
      </c>
      <c r="O97" s="253">
        <f t="shared" ref="O97:O104" si="48">I97*G97/1000</f>
        <v>144</v>
      </c>
      <c r="P97" s="115">
        <f t="shared" ref="P97:P105" si="49">J97*G97/1000</f>
        <v>144</v>
      </c>
      <c r="Q97" s="445">
        <f>SUM(N97:N105)</f>
        <v>188.04899999999995</v>
      </c>
      <c r="R97" s="445">
        <f>SUM(O97:O105)</f>
        <v>201.19604000000001</v>
      </c>
      <c r="S97" s="445">
        <f>SUM(P97:P105)</f>
        <v>205.196</v>
      </c>
      <c r="T97" s="446">
        <f>Q97*1.5</f>
        <v>282.07349999999991</v>
      </c>
      <c r="U97" s="446">
        <f>R97*1.5</f>
        <v>301.79406</v>
      </c>
      <c r="V97" s="410">
        <f>S97*1.5</f>
        <v>307.79399999999998</v>
      </c>
      <c r="W97" s="3"/>
      <c r="X97" s="3"/>
      <c r="Y97" s="3"/>
    </row>
    <row r="98" spans="1:25" ht="15" customHeight="1" x14ac:dyDescent="0.25">
      <c r="A98" s="3"/>
      <c r="B98" s="429"/>
      <c r="C98" s="392"/>
      <c r="D98" s="392"/>
      <c r="E98" s="392"/>
      <c r="F98" s="105" t="s">
        <v>11</v>
      </c>
      <c r="G98" s="125">
        <v>204</v>
      </c>
      <c r="H98" s="113">
        <v>20</v>
      </c>
      <c r="I98" s="113">
        <v>23</v>
      </c>
      <c r="J98" s="113">
        <v>23</v>
      </c>
      <c r="K98" s="113">
        <v>17</v>
      </c>
      <c r="L98" s="113">
        <v>20</v>
      </c>
      <c r="M98" s="113">
        <v>20</v>
      </c>
      <c r="N98" s="236">
        <f t="shared" si="47"/>
        <v>4.08</v>
      </c>
      <c r="O98" s="236">
        <f t="shared" si="48"/>
        <v>4.6920000000000002</v>
      </c>
      <c r="P98" s="123">
        <f t="shared" si="49"/>
        <v>4.6920000000000002</v>
      </c>
      <c r="Q98" s="417"/>
      <c r="R98" s="417"/>
      <c r="S98" s="417"/>
      <c r="T98" s="414"/>
      <c r="U98" s="414"/>
      <c r="V98" s="411"/>
      <c r="W98" s="3"/>
      <c r="X98" s="3"/>
      <c r="Y98" s="3"/>
    </row>
    <row r="99" spans="1:25" ht="15" customHeight="1" x14ac:dyDescent="0.25">
      <c r="A99" s="3"/>
      <c r="B99" s="429"/>
      <c r="C99" s="392"/>
      <c r="D99" s="392"/>
      <c r="E99" s="392"/>
      <c r="F99" s="105" t="s">
        <v>10</v>
      </c>
      <c r="G99" s="125">
        <v>219</v>
      </c>
      <c r="H99" s="113">
        <v>25</v>
      </c>
      <c r="I99" s="113">
        <v>25</v>
      </c>
      <c r="J99" s="113">
        <v>25</v>
      </c>
      <c r="K99" s="113">
        <v>20</v>
      </c>
      <c r="L99" s="113">
        <v>21</v>
      </c>
      <c r="M99" s="113">
        <v>21</v>
      </c>
      <c r="N99" s="236">
        <f t="shared" si="47"/>
        <v>5.4749999999999996</v>
      </c>
      <c r="O99" s="236">
        <f t="shared" si="48"/>
        <v>5.4749999999999996</v>
      </c>
      <c r="P99" s="123">
        <f t="shared" si="49"/>
        <v>5.4749999999999996</v>
      </c>
      <c r="Q99" s="417"/>
      <c r="R99" s="417"/>
      <c r="S99" s="417"/>
      <c r="T99" s="414"/>
      <c r="U99" s="414"/>
      <c r="V99" s="411"/>
      <c r="W99" s="3"/>
      <c r="X99" s="3"/>
      <c r="Y99" s="3"/>
    </row>
    <row r="100" spans="1:25" ht="15" customHeight="1" x14ac:dyDescent="0.25">
      <c r="A100" s="3"/>
      <c r="B100" s="429"/>
      <c r="C100" s="392"/>
      <c r="D100" s="392"/>
      <c r="E100" s="392"/>
      <c r="F100" s="105" t="s">
        <v>70</v>
      </c>
      <c r="G100" s="125">
        <v>276</v>
      </c>
      <c r="H100" s="113">
        <v>80</v>
      </c>
      <c r="I100" s="113">
        <v>90</v>
      </c>
      <c r="J100" s="113">
        <v>90</v>
      </c>
      <c r="K100" s="113">
        <v>60</v>
      </c>
      <c r="L100" s="113">
        <v>67</v>
      </c>
      <c r="M100" s="113">
        <v>67</v>
      </c>
      <c r="N100" s="236">
        <f t="shared" si="47"/>
        <v>22.08</v>
      </c>
      <c r="O100" s="236">
        <f t="shared" si="48"/>
        <v>24.84</v>
      </c>
      <c r="P100" s="123">
        <f t="shared" si="49"/>
        <v>24.84</v>
      </c>
      <c r="Q100" s="417"/>
      <c r="R100" s="417"/>
      <c r="S100" s="417"/>
      <c r="T100" s="414"/>
      <c r="U100" s="414"/>
      <c r="V100" s="411"/>
      <c r="W100" s="3"/>
      <c r="X100" s="3"/>
      <c r="Y100" s="3"/>
    </row>
    <row r="101" spans="1:25" ht="15" customHeight="1" x14ac:dyDescent="0.25">
      <c r="A101" s="3"/>
      <c r="B101" s="429"/>
      <c r="C101" s="392"/>
      <c r="D101" s="392"/>
      <c r="E101" s="392"/>
      <c r="F101" s="105" t="s">
        <v>81</v>
      </c>
      <c r="G101" s="125">
        <v>1820</v>
      </c>
      <c r="H101" s="113">
        <v>10</v>
      </c>
      <c r="I101" s="114">
        <v>10</v>
      </c>
      <c r="J101" s="114">
        <v>10</v>
      </c>
      <c r="K101" s="113">
        <v>7</v>
      </c>
      <c r="L101" s="114">
        <v>7</v>
      </c>
      <c r="M101" s="158">
        <v>7</v>
      </c>
      <c r="N101" s="236">
        <f t="shared" si="47"/>
        <v>18.2</v>
      </c>
      <c r="O101" s="236">
        <f t="shared" si="48"/>
        <v>18.2</v>
      </c>
      <c r="P101" s="123">
        <f t="shared" si="49"/>
        <v>18.2</v>
      </c>
      <c r="Q101" s="417"/>
      <c r="R101" s="417"/>
      <c r="S101" s="417"/>
      <c r="T101" s="414"/>
      <c r="U101" s="414"/>
      <c r="V101" s="411"/>
      <c r="W101" s="3"/>
      <c r="X101" s="3"/>
      <c r="Y101" s="3"/>
    </row>
    <row r="102" spans="1:25" ht="15" customHeight="1" x14ac:dyDescent="0.25">
      <c r="A102" s="3"/>
      <c r="B102" s="429"/>
      <c r="C102" s="392"/>
      <c r="D102" s="392"/>
      <c r="E102" s="392"/>
      <c r="F102" s="105" t="s">
        <v>12</v>
      </c>
      <c r="G102" s="125">
        <v>791</v>
      </c>
      <c r="H102" s="113">
        <v>4</v>
      </c>
      <c r="I102" s="113">
        <v>5</v>
      </c>
      <c r="J102" s="113">
        <v>5</v>
      </c>
      <c r="K102" s="113">
        <v>4</v>
      </c>
      <c r="L102" s="113">
        <v>5</v>
      </c>
      <c r="M102" s="113">
        <v>5</v>
      </c>
      <c r="N102" s="236">
        <f t="shared" si="47"/>
        <v>3.1640000000000001</v>
      </c>
      <c r="O102" s="236">
        <f t="shared" si="48"/>
        <v>3.9550000000000001</v>
      </c>
      <c r="P102" s="123">
        <f t="shared" si="49"/>
        <v>3.9550000000000001</v>
      </c>
      <c r="Q102" s="417"/>
      <c r="R102" s="417"/>
      <c r="S102" s="417"/>
      <c r="T102" s="414"/>
      <c r="U102" s="414"/>
      <c r="V102" s="411"/>
      <c r="W102" s="3"/>
      <c r="X102" s="3"/>
      <c r="Y102" s="3"/>
    </row>
    <row r="103" spans="1:25" ht="15" customHeight="1" x14ac:dyDescent="0.25">
      <c r="A103" s="3"/>
      <c r="B103" s="429"/>
      <c r="C103" s="392"/>
      <c r="D103" s="392"/>
      <c r="E103" s="392"/>
      <c r="F103" s="106" t="s">
        <v>27</v>
      </c>
      <c r="G103" s="125">
        <v>80</v>
      </c>
      <c r="H103" s="116">
        <v>0.2</v>
      </c>
      <c r="I103" s="116">
        <v>0.2</v>
      </c>
      <c r="J103" s="116">
        <v>0.2</v>
      </c>
      <c r="K103" s="116">
        <v>0.2</v>
      </c>
      <c r="L103" s="116">
        <v>0.2</v>
      </c>
      <c r="M103" s="116">
        <v>0.2</v>
      </c>
      <c r="N103" s="236">
        <f t="shared" si="47"/>
        <v>1.6E-2</v>
      </c>
      <c r="O103" s="236">
        <f t="shared" si="48"/>
        <v>1.6E-2</v>
      </c>
      <c r="P103" s="123">
        <f t="shared" si="49"/>
        <v>1.6E-2</v>
      </c>
      <c r="Q103" s="417"/>
      <c r="R103" s="417"/>
      <c r="S103" s="417"/>
      <c r="T103" s="414"/>
      <c r="U103" s="414"/>
      <c r="V103" s="411"/>
      <c r="W103" s="3"/>
      <c r="X103" s="3"/>
      <c r="Y103" s="3"/>
    </row>
    <row r="104" spans="1:25" ht="15" customHeight="1" x14ac:dyDescent="0.25">
      <c r="A104" s="3"/>
      <c r="B104" s="429"/>
      <c r="C104" s="392"/>
      <c r="D104" s="392"/>
      <c r="E104" s="392"/>
      <c r="F104" s="105" t="s">
        <v>84</v>
      </c>
      <c r="G104" s="125">
        <v>1800</v>
      </c>
      <c r="H104" s="116">
        <v>0.01</v>
      </c>
      <c r="I104" s="116">
        <v>0.01</v>
      </c>
      <c r="J104" s="116">
        <v>0.01</v>
      </c>
      <c r="K104" s="116">
        <v>0.01</v>
      </c>
      <c r="L104" s="116">
        <v>0.01</v>
      </c>
      <c r="M104" s="116">
        <v>0.01</v>
      </c>
      <c r="N104" s="236">
        <f t="shared" si="47"/>
        <v>1.7999999999999999E-2</v>
      </c>
      <c r="O104" s="236">
        <f t="shared" si="48"/>
        <v>1.7999999999999999E-2</v>
      </c>
      <c r="P104" s="123">
        <f t="shared" si="49"/>
        <v>1.7999999999999999E-2</v>
      </c>
      <c r="Q104" s="417"/>
      <c r="R104" s="417"/>
      <c r="S104" s="417"/>
      <c r="T104" s="414"/>
      <c r="U104" s="414"/>
      <c r="V104" s="411"/>
      <c r="W104" s="3"/>
      <c r="X104" s="3"/>
      <c r="Y104" s="3"/>
    </row>
    <row r="105" spans="1:25" ht="15" customHeight="1" x14ac:dyDescent="0.25">
      <c r="A105" s="3"/>
      <c r="B105" s="429"/>
      <c r="C105" s="392"/>
      <c r="D105" s="392"/>
      <c r="E105" s="392"/>
      <c r="F105" s="105" t="s">
        <v>58</v>
      </c>
      <c r="G105" s="125">
        <v>800</v>
      </c>
      <c r="H105" s="125">
        <v>5</v>
      </c>
      <c r="I105" s="125">
        <v>5</v>
      </c>
      <c r="J105" s="125">
        <v>5</v>
      </c>
      <c r="K105" s="125">
        <v>3</v>
      </c>
      <c r="L105" s="125">
        <v>3</v>
      </c>
      <c r="M105" s="125">
        <v>3</v>
      </c>
      <c r="N105" s="236">
        <f>H103*G103/1000</f>
        <v>1.6E-2</v>
      </c>
      <c r="O105" s="236">
        <f>I103*H103/1000</f>
        <v>4.000000000000001E-5</v>
      </c>
      <c r="P105" s="123">
        <f t="shared" si="49"/>
        <v>4</v>
      </c>
      <c r="Q105" s="418"/>
      <c r="R105" s="418"/>
      <c r="S105" s="418"/>
      <c r="T105" s="415"/>
      <c r="U105" s="415"/>
      <c r="V105" s="412"/>
      <c r="W105" s="3"/>
      <c r="X105" s="3"/>
      <c r="Y105" s="3"/>
    </row>
    <row r="106" spans="1:25" ht="15" customHeight="1" x14ac:dyDescent="0.25">
      <c r="A106" s="3"/>
      <c r="B106" s="390" t="s">
        <v>53</v>
      </c>
      <c r="C106" s="451">
        <v>200</v>
      </c>
      <c r="D106" s="451">
        <v>200</v>
      </c>
      <c r="E106" s="451">
        <v>200</v>
      </c>
      <c r="F106" s="106" t="s">
        <v>54</v>
      </c>
      <c r="G106" s="236">
        <v>3500.96</v>
      </c>
      <c r="H106" s="113">
        <v>7</v>
      </c>
      <c r="I106" s="113">
        <v>7</v>
      </c>
      <c r="J106" s="113">
        <v>7</v>
      </c>
      <c r="K106" s="113">
        <v>7</v>
      </c>
      <c r="L106" s="159">
        <v>7</v>
      </c>
      <c r="M106" s="159">
        <v>7</v>
      </c>
      <c r="N106" s="236">
        <f t="shared" ref="N106:N110" si="50">H106*G106/1000</f>
        <v>24.506720000000001</v>
      </c>
      <c r="O106" s="236">
        <f t="shared" ref="O106:O110" si="51">I106*G106/1000</f>
        <v>24.506720000000001</v>
      </c>
      <c r="P106" s="123">
        <f t="shared" ref="P106:P107" si="52">H106*G106/1000</f>
        <v>24.506720000000001</v>
      </c>
      <c r="Q106" s="416">
        <f>SUM(N106:N108)</f>
        <v>100.84172000000001</v>
      </c>
      <c r="R106" s="416">
        <f t="shared" ref="R106:S106" si="53">SUM(O106:O108)</f>
        <v>100.84172000000001</v>
      </c>
      <c r="S106" s="416">
        <f t="shared" si="53"/>
        <v>100.84172000000001</v>
      </c>
      <c r="T106" s="413">
        <f>Q106*1.5</f>
        <v>151.26258000000001</v>
      </c>
      <c r="U106" s="413">
        <f>R106*1.51</f>
        <v>152.27099720000001</v>
      </c>
      <c r="V106" s="462">
        <f>S106*1.5</f>
        <v>151.26258000000001</v>
      </c>
      <c r="W106" s="3"/>
      <c r="X106" s="3"/>
      <c r="Y106" s="3"/>
    </row>
    <row r="107" spans="1:25" ht="15" customHeight="1" x14ac:dyDescent="0.25">
      <c r="A107" s="3"/>
      <c r="B107" s="390"/>
      <c r="C107" s="451"/>
      <c r="D107" s="451"/>
      <c r="E107" s="451"/>
      <c r="F107" s="106" t="s">
        <v>55</v>
      </c>
      <c r="G107" s="236">
        <v>417</v>
      </c>
      <c r="H107" s="113">
        <v>180</v>
      </c>
      <c r="I107" s="113">
        <v>180</v>
      </c>
      <c r="J107" s="113">
        <v>180</v>
      </c>
      <c r="K107" s="113">
        <v>180</v>
      </c>
      <c r="L107" s="113">
        <v>180</v>
      </c>
      <c r="M107" s="113">
        <v>180</v>
      </c>
      <c r="N107" s="236">
        <f t="shared" si="50"/>
        <v>75.06</v>
      </c>
      <c r="O107" s="236">
        <f t="shared" si="51"/>
        <v>75.06</v>
      </c>
      <c r="P107" s="123">
        <f t="shared" si="52"/>
        <v>75.06</v>
      </c>
      <c r="Q107" s="417"/>
      <c r="R107" s="417"/>
      <c r="S107" s="417"/>
      <c r="T107" s="414"/>
      <c r="U107" s="414"/>
      <c r="V107" s="411"/>
      <c r="W107" s="3"/>
      <c r="X107" s="3"/>
      <c r="Y107" s="3"/>
    </row>
    <row r="108" spans="1:25" ht="15" customHeight="1" x14ac:dyDescent="0.25">
      <c r="A108" s="3"/>
      <c r="B108" s="426"/>
      <c r="C108" s="450"/>
      <c r="D108" s="450"/>
      <c r="E108" s="450"/>
      <c r="F108" s="106" t="s">
        <v>37</v>
      </c>
      <c r="G108" s="236">
        <v>425</v>
      </c>
      <c r="H108" s="113">
        <v>3</v>
      </c>
      <c r="I108" s="113">
        <v>3</v>
      </c>
      <c r="J108" s="113">
        <v>3</v>
      </c>
      <c r="K108" s="113">
        <v>3</v>
      </c>
      <c r="L108" s="113">
        <v>3</v>
      </c>
      <c r="M108" s="113">
        <v>3</v>
      </c>
      <c r="N108" s="236">
        <f t="shared" si="50"/>
        <v>1.2749999999999999</v>
      </c>
      <c r="O108" s="236">
        <f t="shared" si="51"/>
        <v>1.2749999999999999</v>
      </c>
      <c r="P108" s="123">
        <f>J108*G108/1000</f>
        <v>1.2749999999999999</v>
      </c>
      <c r="Q108" s="418"/>
      <c r="R108" s="418"/>
      <c r="S108" s="418"/>
      <c r="T108" s="415"/>
      <c r="U108" s="415"/>
      <c r="V108" s="412"/>
      <c r="W108" s="3"/>
      <c r="X108" s="3"/>
      <c r="Y108" s="3"/>
    </row>
    <row r="109" spans="1:25" ht="15.75" x14ac:dyDescent="0.25">
      <c r="A109" s="3"/>
      <c r="B109" s="121" t="s">
        <v>65</v>
      </c>
      <c r="C109" s="122">
        <v>120</v>
      </c>
      <c r="D109" s="122">
        <v>120</v>
      </c>
      <c r="E109" s="122">
        <v>120</v>
      </c>
      <c r="F109" s="106" t="s">
        <v>50</v>
      </c>
      <c r="G109" s="236">
        <v>751</v>
      </c>
      <c r="H109" s="113">
        <v>150</v>
      </c>
      <c r="I109" s="113">
        <v>150</v>
      </c>
      <c r="J109" s="113">
        <v>150</v>
      </c>
      <c r="K109" s="113">
        <v>120</v>
      </c>
      <c r="L109" s="113">
        <v>120</v>
      </c>
      <c r="M109" s="113">
        <v>120</v>
      </c>
      <c r="N109" s="236">
        <f t="shared" si="50"/>
        <v>112.65</v>
      </c>
      <c r="O109" s="236">
        <f t="shared" si="51"/>
        <v>112.65</v>
      </c>
      <c r="P109" s="123">
        <f t="shared" ref="P109:P110" si="54">J109*G109/1000</f>
        <v>112.65</v>
      </c>
      <c r="Q109" s="236">
        <f>SUM(N109)</f>
        <v>112.65</v>
      </c>
      <c r="R109" s="236">
        <f t="shared" ref="R109:S110" si="55">SUM(O109)</f>
        <v>112.65</v>
      </c>
      <c r="S109" s="236">
        <f t="shared" si="55"/>
        <v>112.65</v>
      </c>
      <c r="T109" s="242">
        <f t="shared" ref="T109:V110" si="56">Q109*1.5</f>
        <v>168.97500000000002</v>
      </c>
      <c r="U109" s="242">
        <f t="shared" si="56"/>
        <v>168.97500000000002</v>
      </c>
      <c r="V109" s="242">
        <f t="shared" si="56"/>
        <v>168.97500000000002</v>
      </c>
      <c r="W109" s="3"/>
      <c r="X109" s="3"/>
      <c r="Y109" s="3"/>
    </row>
    <row r="110" spans="1:25" ht="30" x14ac:dyDescent="0.25">
      <c r="A110" s="3"/>
      <c r="B110" s="124" t="s">
        <v>109</v>
      </c>
      <c r="C110" s="125">
        <v>30</v>
      </c>
      <c r="D110" s="125">
        <v>50</v>
      </c>
      <c r="E110" s="125">
        <v>50</v>
      </c>
      <c r="F110" s="126" t="s">
        <v>109</v>
      </c>
      <c r="G110" s="235">
        <v>550</v>
      </c>
      <c r="H110" s="113">
        <v>30</v>
      </c>
      <c r="I110" s="113">
        <v>50</v>
      </c>
      <c r="J110" s="113">
        <v>50</v>
      </c>
      <c r="K110" s="113">
        <v>30</v>
      </c>
      <c r="L110" s="113">
        <v>50</v>
      </c>
      <c r="M110" s="113">
        <v>50</v>
      </c>
      <c r="N110" s="236">
        <f t="shared" si="50"/>
        <v>16.5</v>
      </c>
      <c r="O110" s="236">
        <f t="shared" si="51"/>
        <v>27.5</v>
      </c>
      <c r="P110" s="236">
        <f t="shared" si="54"/>
        <v>27.5</v>
      </c>
      <c r="Q110" s="236">
        <f>SUM(N110)</f>
        <v>16.5</v>
      </c>
      <c r="R110" s="236">
        <f t="shared" si="55"/>
        <v>27.5</v>
      </c>
      <c r="S110" s="236">
        <f t="shared" si="55"/>
        <v>27.5</v>
      </c>
      <c r="T110" s="242">
        <f t="shared" si="56"/>
        <v>24.75</v>
      </c>
      <c r="U110" s="242">
        <f t="shared" si="56"/>
        <v>41.25</v>
      </c>
      <c r="V110" s="242">
        <f t="shared" si="56"/>
        <v>41.25</v>
      </c>
      <c r="W110" s="3"/>
      <c r="X110" s="3"/>
      <c r="Y110" s="3"/>
    </row>
    <row r="111" spans="1:25" ht="15.75" thickBot="1" x14ac:dyDescent="0.3">
      <c r="A111" s="3"/>
      <c r="B111" s="430"/>
      <c r="C111" s="431"/>
      <c r="D111" s="431"/>
      <c r="E111" s="431"/>
      <c r="F111" s="431"/>
      <c r="G111" s="431"/>
      <c r="H111" s="431"/>
      <c r="I111" s="431"/>
      <c r="J111" s="431"/>
      <c r="K111" s="431"/>
      <c r="L111" s="431"/>
      <c r="M111" s="431"/>
      <c r="N111" s="431"/>
      <c r="O111" s="431"/>
      <c r="P111" s="432"/>
      <c r="Q111" s="160">
        <f>SUM(Q97:Q110)</f>
        <v>418.04071999999996</v>
      </c>
      <c r="R111" s="160">
        <f t="shared" ref="R111:V111" si="57">SUM(R97:R110)</f>
        <v>442.18776000000003</v>
      </c>
      <c r="S111" s="160">
        <f t="shared" si="57"/>
        <v>446.18772000000001</v>
      </c>
      <c r="T111" s="160">
        <f t="shared" si="57"/>
        <v>627.06107999999995</v>
      </c>
      <c r="U111" s="160">
        <f t="shared" si="57"/>
        <v>664.29005720000009</v>
      </c>
      <c r="V111" s="160">
        <f t="shared" si="57"/>
        <v>669.28158000000008</v>
      </c>
      <c r="W111" s="3"/>
      <c r="X111" s="3"/>
      <c r="Y111" s="3"/>
    </row>
    <row r="112" spans="1:25" ht="15.75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2"/>
    </row>
    <row r="118" spans="1:25" x14ac:dyDescent="0.25">
      <c r="A118" s="2"/>
    </row>
    <row r="119" spans="1:25" x14ac:dyDescent="0.25">
      <c r="A119" s="2"/>
    </row>
    <row r="120" spans="1:25" x14ac:dyDescent="0.25">
      <c r="A120" s="2"/>
    </row>
    <row r="121" spans="1:25" x14ac:dyDescent="0.25">
      <c r="A121" s="2"/>
    </row>
  </sheetData>
  <mergeCells count="191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8:P8"/>
    <mergeCell ref="B9:P9"/>
    <mergeCell ref="B97:B105"/>
    <mergeCell ref="C97:C105"/>
    <mergeCell ref="D97:D105"/>
    <mergeCell ref="E97:E105"/>
    <mergeCell ref="Q97:Q105"/>
    <mergeCell ref="R97:R105"/>
    <mergeCell ref="Q30:Q35"/>
    <mergeCell ref="R30:R35"/>
    <mergeCell ref="B10:B14"/>
    <mergeCell ref="C10:C14"/>
    <mergeCell ref="D10:D14"/>
    <mergeCell ref="E10:E14"/>
    <mergeCell ref="Q10:Q14"/>
    <mergeCell ref="R10:R14"/>
    <mergeCell ref="S30:S35"/>
    <mergeCell ref="T30:T35"/>
    <mergeCell ref="U30:U35"/>
    <mergeCell ref="V30:V35"/>
    <mergeCell ref="B36:B38"/>
    <mergeCell ref="C36:C38"/>
    <mergeCell ref="D36:D38"/>
    <mergeCell ref="B28:P28"/>
    <mergeCell ref="B29:V29"/>
    <mergeCell ref="S97:S105"/>
    <mergeCell ref="T97:T105"/>
    <mergeCell ref="U97:U105"/>
    <mergeCell ref="V97:V105"/>
    <mergeCell ref="B106:B108"/>
    <mergeCell ref="C106:C108"/>
    <mergeCell ref="D106:D108"/>
    <mergeCell ref="E106:E108"/>
    <mergeCell ref="Q106:Q108"/>
    <mergeCell ref="R106:R108"/>
    <mergeCell ref="S106:S108"/>
    <mergeCell ref="T106:T108"/>
    <mergeCell ref="U106:U108"/>
    <mergeCell ref="V106:V108"/>
    <mergeCell ref="S45:S46"/>
    <mergeCell ref="T45:T46"/>
    <mergeCell ref="U45:U46"/>
    <mergeCell ref="V45:V46"/>
    <mergeCell ref="S54:S59"/>
    <mergeCell ref="T54:T59"/>
    <mergeCell ref="U54:U59"/>
    <mergeCell ref="V54:V59"/>
    <mergeCell ref="S10:S14"/>
    <mergeCell ref="T10:T14"/>
    <mergeCell ref="U10:U14"/>
    <mergeCell ref="V10:V14"/>
    <mergeCell ref="B30:B35"/>
    <mergeCell ref="C30:C35"/>
    <mergeCell ref="D30:D35"/>
    <mergeCell ref="E30:E35"/>
    <mergeCell ref="E36:E38"/>
    <mergeCell ref="Q36:Q38"/>
    <mergeCell ref="R36:R38"/>
    <mergeCell ref="S36:S38"/>
    <mergeCell ref="T36:T38"/>
    <mergeCell ref="U36:U38"/>
    <mergeCell ref="V36:V38"/>
    <mergeCell ref="V15:V23"/>
    <mergeCell ref="S24:S26"/>
    <mergeCell ref="T24:T26"/>
    <mergeCell ref="U24:U26"/>
    <mergeCell ref="V24:V26"/>
    <mergeCell ref="C15:C23"/>
    <mergeCell ref="D15:D23"/>
    <mergeCell ref="E15:E23"/>
    <mergeCell ref="B15:B23"/>
    <mergeCell ref="S92:S93"/>
    <mergeCell ref="T92:T93"/>
    <mergeCell ref="U92:U93"/>
    <mergeCell ref="S76:S81"/>
    <mergeCell ref="T76:T81"/>
    <mergeCell ref="U76:U81"/>
    <mergeCell ref="V76:V81"/>
    <mergeCell ref="S82:S85"/>
    <mergeCell ref="T82:T85"/>
    <mergeCell ref="U82:U85"/>
    <mergeCell ref="V82:V85"/>
    <mergeCell ref="B48:P48"/>
    <mergeCell ref="B49:V49"/>
    <mergeCell ref="B45:B46"/>
    <mergeCell ref="C45:C46"/>
    <mergeCell ref="D45:D46"/>
    <mergeCell ref="E45:E46"/>
    <mergeCell ref="Q45:Q46"/>
    <mergeCell ref="R45:R46"/>
    <mergeCell ref="S50:S53"/>
    <mergeCell ref="T50:T53"/>
    <mergeCell ref="U50:U53"/>
    <mergeCell ref="V50:V53"/>
    <mergeCell ref="B54:B59"/>
    <mergeCell ref="C54:C59"/>
    <mergeCell ref="D54:D59"/>
    <mergeCell ref="E54:E59"/>
    <mergeCell ref="Q54:Q59"/>
    <mergeCell ref="R54:R59"/>
    <mergeCell ref="B50:B53"/>
    <mergeCell ref="C50:C53"/>
    <mergeCell ref="D50:D53"/>
    <mergeCell ref="E50:E53"/>
    <mergeCell ref="Q50:Q53"/>
    <mergeCell ref="R50:R53"/>
    <mergeCell ref="U60:U70"/>
    <mergeCell ref="V60:V70"/>
    <mergeCell ref="B71:B72"/>
    <mergeCell ref="C71:C72"/>
    <mergeCell ref="D71:D72"/>
    <mergeCell ref="E71:E72"/>
    <mergeCell ref="Q71:Q72"/>
    <mergeCell ref="R71:R72"/>
    <mergeCell ref="B60:B70"/>
    <mergeCell ref="C60:C70"/>
    <mergeCell ref="D60:D70"/>
    <mergeCell ref="E60:E70"/>
    <mergeCell ref="Q60:Q70"/>
    <mergeCell ref="R60:R70"/>
    <mergeCell ref="S71:S72"/>
    <mergeCell ref="T71:T72"/>
    <mergeCell ref="U71:U72"/>
    <mergeCell ref="V71:V72"/>
    <mergeCell ref="C76:C81"/>
    <mergeCell ref="D76:D81"/>
    <mergeCell ref="E76:E81"/>
    <mergeCell ref="Q76:Q81"/>
    <mergeCell ref="R76:R81"/>
    <mergeCell ref="B74:P74"/>
    <mergeCell ref="B75:P75"/>
    <mergeCell ref="S60:S70"/>
    <mergeCell ref="T60:T70"/>
    <mergeCell ref="V39:V43"/>
    <mergeCell ref="B24:B26"/>
    <mergeCell ref="C24:C26"/>
    <mergeCell ref="D24:D26"/>
    <mergeCell ref="E24:E26"/>
    <mergeCell ref="Q24:Q26"/>
    <mergeCell ref="R24:R26"/>
    <mergeCell ref="V92:V93"/>
    <mergeCell ref="B95:P95"/>
    <mergeCell ref="S86:S90"/>
    <mergeCell ref="T86:T90"/>
    <mergeCell ref="U86:U90"/>
    <mergeCell ref="V86:V90"/>
    <mergeCell ref="B92:B93"/>
    <mergeCell ref="D92:D93"/>
    <mergeCell ref="C92:C93"/>
    <mergeCell ref="B39:B43"/>
    <mergeCell ref="C39:C43"/>
    <mergeCell ref="D39:D43"/>
    <mergeCell ref="E39:E43"/>
    <mergeCell ref="Q39:Q43"/>
    <mergeCell ref="R39:R43"/>
    <mergeCell ref="E92:E93"/>
    <mergeCell ref="Q92:Q93"/>
    <mergeCell ref="Q15:Q23"/>
    <mergeCell ref="R15:R23"/>
    <mergeCell ref="S15:S23"/>
    <mergeCell ref="T15:T23"/>
    <mergeCell ref="U15:U23"/>
    <mergeCell ref="B111:P111"/>
    <mergeCell ref="S39:S43"/>
    <mergeCell ref="T39:T43"/>
    <mergeCell ref="U39:U43"/>
    <mergeCell ref="B96:P96"/>
    <mergeCell ref="R92:R93"/>
    <mergeCell ref="B86:B90"/>
    <mergeCell ref="C86:C90"/>
    <mergeCell ref="D86:D90"/>
    <mergeCell ref="E86:E90"/>
    <mergeCell ref="Q86:Q90"/>
    <mergeCell ref="R86:R90"/>
    <mergeCell ref="B82:B85"/>
    <mergeCell ref="C82:C85"/>
    <mergeCell ref="D82:D85"/>
    <mergeCell ref="E82:E85"/>
    <mergeCell ref="Q82:Q85"/>
    <mergeCell ref="R82:R85"/>
    <mergeCell ref="B76:B81"/>
  </mergeCells>
  <phoneticPr fontId="1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B1F3-8E2E-4D2A-8491-C0C8E37CFAED}">
  <dimension ref="A1:Z123"/>
  <sheetViews>
    <sheetView view="pageBreakPreview" topLeftCell="A92" zoomScale="98" zoomScaleNormal="98" zoomScaleSheetLayoutView="98" workbookViewId="0">
      <selection activeCell="G109" sqref="G109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16" width="9.140625" customWidth="1" outlineLevel="1"/>
    <col min="17" max="21" width="9.28515625" customWidth="1" outlineLevel="1"/>
    <col min="22" max="22" width="9.5703125" customWidth="1" outlineLevel="1"/>
  </cols>
  <sheetData>
    <row r="1" spans="1:26" ht="15.75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</row>
    <row r="2" spans="1:26" x14ac:dyDescent="0.25">
      <c r="A2" s="2"/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109"/>
      <c r="R2" s="109"/>
      <c r="S2" s="109"/>
      <c r="T2" s="3"/>
      <c r="U2" s="3"/>
      <c r="V2" s="3"/>
      <c r="W2" s="262"/>
      <c r="X2" s="262"/>
      <c r="Y2" s="262"/>
      <c r="Z2" s="262"/>
    </row>
    <row r="3" spans="1:26" x14ac:dyDescent="0.25">
      <c r="A3" s="2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09"/>
      <c r="R3" s="109"/>
      <c r="S3" s="109"/>
      <c r="T3" s="3"/>
      <c r="U3" s="3"/>
      <c r="V3" s="3"/>
      <c r="W3" s="262"/>
      <c r="X3" s="262"/>
      <c r="Y3" s="262"/>
      <c r="Z3" s="262"/>
    </row>
    <row r="4" spans="1:26" x14ac:dyDescent="0.25">
      <c r="A4" s="3"/>
      <c r="B4" s="111" t="s">
        <v>28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3"/>
      <c r="U4" s="3"/>
      <c r="V4" s="3"/>
      <c r="W4" s="3"/>
      <c r="X4" s="3"/>
      <c r="Y4" s="262"/>
      <c r="Z4" s="262"/>
    </row>
    <row r="5" spans="1:26" ht="15.75" thickBot="1" x14ac:dyDescent="0.3">
      <c r="A5" s="3"/>
      <c r="B5" s="111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3"/>
      <c r="U5" s="3"/>
      <c r="V5" s="3"/>
      <c r="W5" s="3"/>
      <c r="X5" s="3"/>
      <c r="Y5" s="262"/>
      <c r="Z5" s="262"/>
    </row>
    <row r="6" spans="1:26" ht="27.75" customHeight="1" x14ac:dyDescent="0.25">
      <c r="A6" s="3"/>
      <c r="B6" s="525" t="s">
        <v>0</v>
      </c>
      <c r="C6" s="527" t="s">
        <v>1</v>
      </c>
      <c r="D6" s="528"/>
      <c r="E6" s="529"/>
      <c r="F6" s="458" t="s">
        <v>2</v>
      </c>
      <c r="G6" s="530" t="s">
        <v>3</v>
      </c>
      <c r="H6" s="527" t="s">
        <v>4</v>
      </c>
      <c r="I6" s="528"/>
      <c r="J6" s="529"/>
      <c r="K6" s="527" t="s">
        <v>5</v>
      </c>
      <c r="L6" s="528"/>
      <c r="M6" s="529"/>
      <c r="N6" s="527" t="s">
        <v>107</v>
      </c>
      <c r="O6" s="528"/>
      <c r="P6" s="529"/>
      <c r="Q6" s="532" t="s">
        <v>6</v>
      </c>
      <c r="R6" s="533"/>
      <c r="S6" s="534"/>
      <c r="T6" s="514" t="s">
        <v>108</v>
      </c>
      <c r="U6" s="515"/>
      <c r="V6" s="516"/>
      <c r="W6" s="3"/>
      <c r="X6" s="3"/>
      <c r="Y6" s="262"/>
      <c r="Z6" s="262"/>
    </row>
    <row r="7" spans="1:26" ht="29.25" thickBot="1" x14ac:dyDescent="0.3">
      <c r="A7" s="3"/>
      <c r="B7" s="526"/>
      <c r="C7" s="252" t="s">
        <v>13</v>
      </c>
      <c r="D7" s="252" t="s">
        <v>7</v>
      </c>
      <c r="E7" s="252" t="s">
        <v>8</v>
      </c>
      <c r="F7" s="459"/>
      <c r="G7" s="531"/>
      <c r="H7" s="252" t="s">
        <v>13</v>
      </c>
      <c r="I7" s="252" t="s">
        <v>7</v>
      </c>
      <c r="J7" s="252" t="s">
        <v>8</v>
      </c>
      <c r="K7" s="252" t="s">
        <v>13</v>
      </c>
      <c r="L7" s="252" t="s">
        <v>7</v>
      </c>
      <c r="M7" s="252" t="s">
        <v>8</v>
      </c>
      <c r="N7" s="252" t="s">
        <v>13</v>
      </c>
      <c r="O7" s="252" t="s">
        <v>7</v>
      </c>
      <c r="P7" s="112" t="s">
        <v>8</v>
      </c>
      <c r="Q7" s="252" t="s">
        <v>13</v>
      </c>
      <c r="R7" s="252" t="s">
        <v>7</v>
      </c>
      <c r="S7" s="112" t="s">
        <v>8</v>
      </c>
      <c r="T7" s="252" t="s">
        <v>13</v>
      </c>
      <c r="U7" s="252" t="s">
        <v>7</v>
      </c>
      <c r="V7" s="112" t="s">
        <v>8</v>
      </c>
      <c r="W7" s="3"/>
      <c r="X7" s="3"/>
      <c r="Y7" s="262"/>
      <c r="Z7" s="262"/>
    </row>
    <row r="8" spans="1:26" x14ac:dyDescent="0.25">
      <c r="A8" s="3"/>
      <c r="B8" s="517" t="s">
        <v>86</v>
      </c>
      <c r="C8" s="518"/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9"/>
      <c r="Q8" s="109"/>
      <c r="R8" s="109"/>
      <c r="S8" s="109"/>
      <c r="T8" s="3"/>
      <c r="U8" s="3"/>
      <c r="V8" s="3"/>
      <c r="W8" s="3"/>
      <c r="X8" s="3"/>
      <c r="Y8" s="262"/>
      <c r="Z8" s="262"/>
    </row>
    <row r="9" spans="1:26" ht="18.75" customHeight="1" thickBot="1" x14ac:dyDescent="0.3">
      <c r="A9" s="3"/>
      <c r="B9" s="520" t="s">
        <v>9</v>
      </c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2"/>
      <c r="Q9" s="109"/>
      <c r="R9" s="109"/>
      <c r="S9" s="109"/>
      <c r="T9" s="3"/>
      <c r="U9" s="3"/>
      <c r="V9" s="3"/>
      <c r="W9" s="3"/>
      <c r="X9" s="3"/>
      <c r="Y9" s="262"/>
      <c r="Z9" s="262"/>
    </row>
    <row r="10" spans="1:26" ht="18.75" customHeight="1" x14ac:dyDescent="0.25">
      <c r="A10" s="3"/>
      <c r="B10" s="502" t="s">
        <v>134</v>
      </c>
      <c r="C10" s="503">
        <v>70</v>
      </c>
      <c r="D10" s="503">
        <v>90</v>
      </c>
      <c r="E10" s="503">
        <v>100</v>
      </c>
      <c r="F10" s="105" t="s">
        <v>52</v>
      </c>
      <c r="G10" s="236">
        <v>1800</v>
      </c>
      <c r="H10" s="113">
        <v>76</v>
      </c>
      <c r="I10" s="113">
        <v>80</v>
      </c>
      <c r="J10" s="113">
        <v>80</v>
      </c>
      <c r="K10" s="113">
        <v>70</v>
      </c>
      <c r="L10" s="113">
        <v>75</v>
      </c>
      <c r="M10" s="113">
        <v>75</v>
      </c>
      <c r="N10" s="237">
        <f t="shared" ref="N10:N25" si="0">H10*G10/1000</f>
        <v>136.80000000000001</v>
      </c>
      <c r="O10" s="237">
        <f t="shared" ref="O10:O25" si="1">I10*G10/1000</f>
        <v>144</v>
      </c>
      <c r="P10" s="250">
        <f t="shared" ref="P10:P21" si="2">J10*G10/1000</f>
        <v>144</v>
      </c>
      <c r="Q10" s="416">
        <f>SUM(N10:N16)</f>
        <v>181.49099999999999</v>
      </c>
      <c r="R10" s="416">
        <f>SUM(O10:O16)</f>
        <v>192.95999999999998</v>
      </c>
      <c r="S10" s="416">
        <f>SUM(P10:P16)</f>
        <v>182.614</v>
      </c>
      <c r="T10" s="413">
        <f>Q10*1.5</f>
        <v>272.23649999999998</v>
      </c>
      <c r="U10" s="413">
        <f>R10*1.5</f>
        <v>289.43999999999994</v>
      </c>
      <c r="V10" s="413">
        <f>S10*1.5</f>
        <v>273.92099999999999</v>
      </c>
      <c r="W10" s="3"/>
      <c r="X10" s="3"/>
      <c r="Y10" s="262"/>
      <c r="Z10" s="262"/>
    </row>
    <row r="11" spans="1:26" ht="18.75" customHeight="1" x14ac:dyDescent="0.25">
      <c r="A11" s="3"/>
      <c r="B11" s="390"/>
      <c r="C11" s="451"/>
      <c r="D11" s="451"/>
      <c r="E11" s="451"/>
      <c r="F11" s="136" t="s">
        <v>10</v>
      </c>
      <c r="G11" s="236">
        <v>219</v>
      </c>
      <c r="H11" s="113">
        <v>20</v>
      </c>
      <c r="I11" s="113">
        <v>23</v>
      </c>
      <c r="J11" s="113">
        <v>25</v>
      </c>
      <c r="K11" s="113">
        <v>16</v>
      </c>
      <c r="L11" s="113">
        <v>19</v>
      </c>
      <c r="M11" s="113">
        <v>20</v>
      </c>
      <c r="N11" s="237">
        <f t="shared" si="0"/>
        <v>4.38</v>
      </c>
      <c r="O11" s="237">
        <f t="shared" si="1"/>
        <v>5.0369999999999999</v>
      </c>
      <c r="P11" s="250">
        <f t="shared" si="2"/>
        <v>5.4749999999999996</v>
      </c>
      <c r="Q11" s="417"/>
      <c r="R11" s="417"/>
      <c r="S11" s="417"/>
      <c r="T11" s="414"/>
      <c r="U11" s="414"/>
      <c r="V11" s="414"/>
      <c r="W11" s="3"/>
      <c r="X11" s="3"/>
      <c r="Y11" s="262"/>
      <c r="Z11" s="262"/>
    </row>
    <row r="12" spans="1:26" ht="18.75" customHeight="1" x14ac:dyDescent="0.25">
      <c r="A12" s="3"/>
      <c r="B12" s="390"/>
      <c r="C12" s="451"/>
      <c r="D12" s="451"/>
      <c r="E12" s="451"/>
      <c r="F12" s="105" t="s">
        <v>33</v>
      </c>
      <c r="G12" s="236">
        <v>204</v>
      </c>
      <c r="H12" s="113">
        <v>15</v>
      </c>
      <c r="I12" s="113">
        <v>18</v>
      </c>
      <c r="J12" s="113">
        <v>20</v>
      </c>
      <c r="K12" s="113">
        <v>12</v>
      </c>
      <c r="L12" s="113">
        <v>15</v>
      </c>
      <c r="M12" s="113">
        <v>17</v>
      </c>
      <c r="N12" s="237">
        <f t="shared" si="0"/>
        <v>3.06</v>
      </c>
      <c r="O12" s="237">
        <f t="shared" si="1"/>
        <v>3.6720000000000002</v>
      </c>
      <c r="P12" s="250">
        <f t="shared" si="2"/>
        <v>4.08</v>
      </c>
      <c r="Q12" s="417"/>
      <c r="R12" s="417"/>
      <c r="S12" s="417"/>
      <c r="T12" s="414"/>
      <c r="U12" s="414"/>
      <c r="V12" s="414"/>
      <c r="W12" s="3"/>
      <c r="X12" s="3"/>
      <c r="Y12" s="262"/>
      <c r="Z12" s="262"/>
    </row>
    <row r="13" spans="1:26" ht="18.75" customHeight="1" x14ac:dyDescent="0.25">
      <c r="A13" s="3"/>
      <c r="B13" s="390"/>
      <c r="C13" s="451"/>
      <c r="D13" s="451"/>
      <c r="E13" s="451"/>
      <c r="F13" s="105" t="s">
        <v>76</v>
      </c>
      <c r="G13" s="236">
        <v>1345</v>
      </c>
      <c r="H13" s="113">
        <v>3</v>
      </c>
      <c r="I13" s="113">
        <v>3</v>
      </c>
      <c r="J13" s="113">
        <v>3</v>
      </c>
      <c r="K13" s="113">
        <v>3</v>
      </c>
      <c r="L13" s="113">
        <v>3</v>
      </c>
      <c r="M13" s="113">
        <v>3</v>
      </c>
      <c r="N13" s="237">
        <f t="shared" si="0"/>
        <v>4.0350000000000001</v>
      </c>
      <c r="O13" s="237">
        <f t="shared" si="1"/>
        <v>4.0350000000000001</v>
      </c>
      <c r="P13" s="250">
        <f t="shared" si="2"/>
        <v>4.0350000000000001</v>
      </c>
      <c r="Q13" s="417"/>
      <c r="R13" s="417"/>
      <c r="S13" s="417"/>
      <c r="T13" s="414"/>
      <c r="U13" s="414"/>
      <c r="V13" s="414"/>
      <c r="W13" s="3"/>
      <c r="X13" s="3"/>
      <c r="Y13" s="262"/>
      <c r="Z13" s="262"/>
    </row>
    <row r="14" spans="1:26" ht="18.75" customHeight="1" x14ac:dyDescent="0.25">
      <c r="A14" s="3"/>
      <c r="B14" s="390"/>
      <c r="C14" s="451"/>
      <c r="D14" s="451"/>
      <c r="E14" s="451"/>
      <c r="F14" s="105" t="s">
        <v>83</v>
      </c>
      <c r="G14" s="236">
        <v>1000</v>
      </c>
      <c r="H14" s="113">
        <v>20</v>
      </c>
      <c r="I14" s="113">
        <v>23</v>
      </c>
      <c r="J14" s="113">
        <v>25</v>
      </c>
      <c r="K14" s="113">
        <v>17</v>
      </c>
      <c r="L14" s="113">
        <v>19</v>
      </c>
      <c r="M14" s="113">
        <v>20</v>
      </c>
      <c r="N14" s="237">
        <f t="shared" si="0"/>
        <v>20</v>
      </c>
      <c r="O14" s="237">
        <f t="shared" si="1"/>
        <v>23</v>
      </c>
      <c r="P14" s="250">
        <f t="shared" si="2"/>
        <v>25</v>
      </c>
      <c r="Q14" s="417"/>
      <c r="R14" s="417"/>
      <c r="S14" s="417"/>
      <c r="T14" s="414"/>
      <c r="U14" s="414"/>
      <c r="V14" s="414"/>
      <c r="W14" s="3"/>
      <c r="X14" s="3"/>
      <c r="Y14" s="262"/>
      <c r="Z14" s="262"/>
    </row>
    <row r="15" spans="1:26" ht="18.75" customHeight="1" x14ac:dyDescent="0.25">
      <c r="A15" s="3"/>
      <c r="B15" s="390"/>
      <c r="C15" s="451"/>
      <c r="D15" s="451"/>
      <c r="E15" s="451"/>
      <c r="F15" s="105" t="s">
        <v>14</v>
      </c>
      <c r="G15" s="236">
        <v>4400</v>
      </c>
      <c r="H15" s="113">
        <v>3</v>
      </c>
      <c r="I15" s="113">
        <v>3</v>
      </c>
      <c r="J15" s="113">
        <v>0</v>
      </c>
      <c r="K15" s="113">
        <v>3</v>
      </c>
      <c r="L15" s="113">
        <v>3</v>
      </c>
      <c r="M15" s="113">
        <v>3</v>
      </c>
      <c r="N15" s="237">
        <f t="shared" si="0"/>
        <v>13.2</v>
      </c>
      <c r="O15" s="237">
        <f t="shared" si="1"/>
        <v>13.2</v>
      </c>
      <c r="P15" s="250">
        <f t="shared" si="2"/>
        <v>0</v>
      </c>
      <c r="Q15" s="417"/>
      <c r="R15" s="417"/>
      <c r="S15" s="417"/>
      <c r="T15" s="414"/>
      <c r="U15" s="414"/>
      <c r="V15" s="414"/>
      <c r="W15" s="3"/>
      <c r="X15" s="3"/>
      <c r="Y15" s="262"/>
      <c r="Z15" s="262"/>
    </row>
    <row r="16" spans="1:26" ht="14.25" customHeight="1" x14ac:dyDescent="0.25">
      <c r="A16" s="3"/>
      <c r="B16" s="426"/>
      <c r="C16" s="450"/>
      <c r="D16" s="450"/>
      <c r="E16" s="450"/>
      <c r="F16" s="106" t="s">
        <v>27</v>
      </c>
      <c r="G16" s="236">
        <v>80</v>
      </c>
      <c r="H16" s="116">
        <v>0.2</v>
      </c>
      <c r="I16" s="116">
        <v>0.2</v>
      </c>
      <c r="J16" s="116">
        <v>0.3</v>
      </c>
      <c r="K16" s="116">
        <v>0.2</v>
      </c>
      <c r="L16" s="116">
        <v>0.2</v>
      </c>
      <c r="M16" s="116">
        <v>0.3</v>
      </c>
      <c r="N16" s="237">
        <f t="shared" si="0"/>
        <v>1.6E-2</v>
      </c>
      <c r="O16" s="237">
        <f t="shared" si="1"/>
        <v>1.6E-2</v>
      </c>
      <c r="P16" s="250">
        <f t="shared" si="2"/>
        <v>2.4E-2</v>
      </c>
      <c r="Q16" s="418"/>
      <c r="R16" s="418"/>
      <c r="S16" s="418"/>
      <c r="T16" s="415"/>
      <c r="U16" s="415"/>
      <c r="V16" s="415"/>
      <c r="W16" s="3"/>
      <c r="X16" s="3"/>
      <c r="Y16" s="262"/>
      <c r="Z16" s="262"/>
    </row>
    <row r="17" spans="1:26" ht="18.75" customHeight="1" x14ac:dyDescent="0.25">
      <c r="A17" s="3"/>
      <c r="B17" s="389" t="s">
        <v>135</v>
      </c>
      <c r="C17" s="449">
        <v>130</v>
      </c>
      <c r="D17" s="449">
        <v>150</v>
      </c>
      <c r="E17" s="449">
        <v>180</v>
      </c>
      <c r="F17" s="117" t="s">
        <v>136</v>
      </c>
      <c r="G17" s="236">
        <v>435</v>
      </c>
      <c r="H17" s="116">
        <v>30</v>
      </c>
      <c r="I17" s="116">
        <v>38</v>
      </c>
      <c r="J17" s="116">
        <v>45</v>
      </c>
      <c r="K17" s="116">
        <v>30</v>
      </c>
      <c r="L17" s="116">
        <v>38</v>
      </c>
      <c r="M17" s="116">
        <v>45</v>
      </c>
      <c r="N17" s="237">
        <f t="shared" si="0"/>
        <v>13.05</v>
      </c>
      <c r="O17" s="237">
        <f t="shared" si="1"/>
        <v>16.53</v>
      </c>
      <c r="P17" s="250">
        <f t="shared" si="2"/>
        <v>19.574999999999999</v>
      </c>
      <c r="Q17" s="416">
        <f>SUM(N17:N22)</f>
        <v>83.912720000000007</v>
      </c>
      <c r="R17" s="416">
        <f t="shared" ref="R17:S17" si="3">SUM(O17:O22)</f>
        <v>99.287720000000007</v>
      </c>
      <c r="S17" s="416">
        <f t="shared" si="3"/>
        <v>114.22772000000001</v>
      </c>
      <c r="T17" s="413">
        <f>Q17*1.5</f>
        <v>125.86908000000001</v>
      </c>
      <c r="U17" s="413">
        <f>R17*1.5</f>
        <v>148.93158</v>
      </c>
      <c r="V17" s="462">
        <f>S17*1.5</f>
        <v>171.34158000000002</v>
      </c>
      <c r="W17" s="3"/>
      <c r="X17" s="3"/>
      <c r="Y17" s="262"/>
      <c r="Z17" s="262"/>
    </row>
    <row r="18" spans="1:26" ht="18.75" customHeight="1" x14ac:dyDescent="0.25">
      <c r="A18" s="3"/>
      <c r="B18" s="390"/>
      <c r="C18" s="451"/>
      <c r="D18" s="451"/>
      <c r="E18" s="451"/>
      <c r="F18" s="117" t="s">
        <v>34</v>
      </c>
      <c r="G18" s="236">
        <v>219</v>
      </c>
      <c r="H18" s="116">
        <v>60</v>
      </c>
      <c r="I18" s="116">
        <v>65</v>
      </c>
      <c r="J18" s="116">
        <v>70</v>
      </c>
      <c r="K18" s="116">
        <v>54</v>
      </c>
      <c r="L18" s="116">
        <v>59</v>
      </c>
      <c r="M18" s="116">
        <v>66</v>
      </c>
      <c r="N18" s="237">
        <f t="shared" si="0"/>
        <v>13.14</v>
      </c>
      <c r="O18" s="237">
        <f t="shared" si="1"/>
        <v>14.234999999999999</v>
      </c>
      <c r="P18" s="250">
        <f t="shared" si="2"/>
        <v>15.33</v>
      </c>
      <c r="Q18" s="417"/>
      <c r="R18" s="417"/>
      <c r="S18" s="417"/>
      <c r="T18" s="414"/>
      <c r="U18" s="414"/>
      <c r="V18" s="411"/>
      <c r="W18" s="3"/>
      <c r="X18" s="3"/>
      <c r="Y18" s="262"/>
      <c r="Z18" s="262"/>
    </row>
    <row r="19" spans="1:26" ht="18.75" customHeight="1" x14ac:dyDescent="0.25">
      <c r="A19" s="3"/>
      <c r="B19" s="390"/>
      <c r="C19" s="451"/>
      <c r="D19" s="451"/>
      <c r="E19" s="451"/>
      <c r="F19" s="118" t="s">
        <v>111</v>
      </c>
      <c r="G19" s="236">
        <v>1000</v>
      </c>
      <c r="H19" s="235">
        <v>20</v>
      </c>
      <c r="I19" s="235">
        <v>22</v>
      </c>
      <c r="J19" s="235">
        <v>24</v>
      </c>
      <c r="K19" s="235">
        <v>18</v>
      </c>
      <c r="L19" s="235">
        <v>20</v>
      </c>
      <c r="M19" s="235">
        <v>22</v>
      </c>
      <c r="N19" s="237">
        <f t="shared" si="0"/>
        <v>20</v>
      </c>
      <c r="O19" s="237">
        <f t="shared" si="1"/>
        <v>22</v>
      </c>
      <c r="P19" s="250">
        <f t="shared" si="2"/>
        <v>24</v>
      </c>
      <c r="Q19" s="417"/>
      <c r="R19" s="417"/>
      <c r="S19" s="417"/>
      <c r="T19" s="414"/>
      <c r="U19" s="414"/>
      <c r="V19" s="411"/>
      <c r="W19" s="3"/>
      <c r="X19" s="3"/>
      <c r="Y19" s="262"/>
      <c r="Z19" s="262"/>
    </row>
    <row r="20" spans="1:26" ht="16.5" customHeight="1" x14ac:dyDescent="0.25">
      <c r="A20" s="3"/>
      <c r="B20" s="390"/>
      <c r="C20" s="451"/>
      <c r="D20" s="451"/>
      <c r="E20" s="451"/>
      <c r="F20" s="119" t="s">
        <v>14</v>
      </c>
      <c r="G20" s="120">
        <v>4400</v>
      </c>
      <c r="H20" s="113">
        <v>3</v>
      </c>
      <c r="I20" s="113">
        <v>5</v>
      </c>
      <c r="J20" s="113">
        <v>7</v>
      </c>
      <c r="K20" s="113">
        <v>3</v>
      </c>
      <c r="L20" s="113">
        <v>5</v>
      </c>
      <c r="M20" s="113">
        <v>7</v>
      </c>
      <c r="N20" s="237">
        <f t="shared" si="0"/>
        <v>13.2</v>
      </c>
      <c r="O20" s="237">
        <f t="shared" si="1"/>
        <v>22</v>
      </c>
      <c r="P20" s="250">
        <f t="shared" si="2"/>
        <v>30.8</v>
      </c>
      <c r="Q20" s="417"/>
      <c r="R20" s="417"/>
      <c r="S20" s="417"/>
      <c r="T20" s="414"/>
      <c r="U20" s="414"/>
      <c r="V20" s="411"/>
      <c r="W20" s="3"/>
      <c r="X20" s="3"/>
      <c r="Y20" s="262"/>
      <c r="Z20" s="262"/>
    </row>
    <row r="21" spans="1:26" ht="16.5" customHeight="1" x14ac:dyDescent="0.25">
      <c r="A21" s="3"/>
      <c r="B21" s="426"/>
      <c r="C21" s="450"/>
      <c r="D21" s="450"/>
      <c r="E21" s="450"/>
      <c r="F21" s="117" t="s">
        <v>27</v>
      </c>
      <c r="G21" s="236">
        <v>80</v>
      </c>
      <c r="H21" s="116">
        <v>0.2</v>
      </c>
      <c r="I21" s="116">
        <v>0.2</v>
      </c>
      <c r="J21" s="116">
        <v>0.2</v>
      </c>
      <c r="K21" s="116">
        <v>0.2</v>
      </c>
      <c r="L21" s="116">
        <v>0.2</v>
      </c>
      <c r="M21" s="116">
        <v>0.2</v>
      </c>
      <c r="N21" s="237">
        <f t="shared" si="0"/>
        <v>1.6E-2</v>
      </c>
      <c r="O21" s="237">
        <f t="shared" si="1"/>
        <v>1.6E-2</v>
      </c>
      <c r="P21" s="250">
        <f t="shared" si="2"/>
        <v>1.6E-2</v>
      </c>
      <c r="Q21" s="418"/>
      <c r="R21" s="418"/>
      <c r="S21" s="418"/>
      <c r="T21" s="415"/>
      <c r="U21" s="415"/>
      <c r="V21" s="412"/>
      <c r="W21" s="3"/>
      <c r="X21" s="3"/>
      <c r="Y21" s="262"/>
      <c r="Z21" s="262"/>
    </row>
    <row r="22" spans="1:26" ht="16.5" customHeight="1" x14ac:dyDescent="0.25">
      <c r="A22" s="3"/>
      <c r="B22" s="389" t="s">
        <v>53</v>
      </c>
      <c r="C22" s="449">
        <v>200</v>
      </c>
      <c r="D22" s="449">
        <v>200</v>
      </c>
      <c r="E22" s="449">
        <v>200</v>
      </c>
      <c r="F22" s="106" t="s">
        <v>54</v>
      </c>
      <c r="G22" s="236">
        <v>3500.96</v>
      </c>
      <c r="H22" s="113">
        <v>7</v>
      </c>
      <c r="I22" s="113">
        <v>7</v>
      </c>
      <c r="J22" s="113">
        <v>7</v>
      </c>
      <c r="K22" s="113">
        <v>7</v>
      </c>
      <c r="L22" s="159">
        <v>7</v>
      </c>
      <c r="M22" s="159">
        <v>7</v>
      </c>
      <c r="N22" s="236">
        <f t="shared" si="0"/>
        <v>24.506720000000001</v>
      </c>
      <c r="O22" s="236">
        <f t="shared" si="1"/>
        <v>24.506720000000001</v>
      </c>
      <c r="P22" s="123">
        <f t="shared" ref="P22:P23" si="4">H22*G22/1000</f>
        <v>24.506720000000001</v>
      </c>
      <c r="Q22" s="416">
        <f>SUM(N22:N24)</f>
        <v>100.84172000000001</v>
      </c>
      <c r="R22" s="416">
        <f t="shared" ref="R22:S22" si="5">SUM(O22:O24)</f>
        <v>100.84172000000001</v>
      </c>
      <c r="S22" s="416">
        <f t="shared" si="5"/>
        <v>100.84172000000001</v>
      </c>
      <c r="T22" s="413">
        <f>Q22*1.5</f>
        <v>151.26258000000001</v>
      </c>
      <c r="U22" s="413">
        <f>R22*1.5</f>
        <v>151.26258000000001</v>
      </c>
      <c r="V22" s="462">
        <f>S22*1.5</f>
        <v>151.26258000000001</v>
      </c>
      <c r="W22" s="3"/>
      <c r="X22" s="3"/>
      <c r="Y22" s="262"/>
      <c r="Z22" s="262"/>
    </row>
    <row r="23" spans="1:26" ht="16.5" customHeight="1" x14ac:dyDescent="0.25">
      <c r="A23" s="3"/>
      <c r="B23" s="390"/>
      <c r="C23" s="451"/>
      <c r="D23" s="451"/>
      <c r="E23" s="451"/>
      <c r="F23" s="106" t="s">
        <v>55</v>
      </c>
      <c r="G23" s="236">
        <v>417</v>
      </c>
      <c r="H23" s="113">
        <v>180</v>
      </c>
      <c r="I23" s="113">
        <v>180</v>
      </c>
      <c r="J23" s="113">
        <v>180</v>
      </c>
      <c r="K23" s="113">
        <v>180</v>
      </c>
      <c r="L23" s="113">
        <v>180</v>
      </c>
      <c r="M23" s="113">
        <v>180</v>
      </c>
      <c r="N23" s="236">
        <f t="shared" si="0"/>
        <v>75.06</v>
      </c>
      <c r="O23" s="236">
        <f t="shared" si="1"/>
        <v>75.06</v>
      </c>
      <c r="P23" s="123">
        <f t="shared" si="4"/>
        <v>75.06</v>
      </c>
      <c r="Q23" s="417"/>
      <c r="R23" s="417"/>
      <c r="S23" s="417"/>
      <c r="T23" s="414"/>
      <c r="U23" s="414"/>
      <c r="V23" s="411"/>
      <c r="W23" s="3"/>
      <c r="X23" s="3"/>
      <c r="Y23" s="262"/>
      <c r="Z23" s="262"/>
    </row>
    <row r="24" spans="1:26" ht="15.75" x14ac:dyDescent="0.25">
      <c r="A24" s="3"/>
      <c r="B24" s="426"/>
      <c r="C24" s="450"/>
      <c r="D24" s="450"/>
      <c r="E24" s="450"/>
      <c r="F24" s="106" t="s">
        <v>37</v>
      </c>
      <c r="G24" s="236">
        <v>425</v>
      </c>
      <c r="H24" s="113">
        <v>3</v>
      </c>
      <c r="I24" s="113">
        <v>3</v>
      </c>
      <c r="J24" s="113">
        <v>3</v>
      </c>
      <c r="K24" s="113">
        <v>3</v>
      </c>
      <c r="L24" s="113">
        <v>3</v>
      </c>
      <c r="M24" s="113">
        <v>3</v>
      </c>
      <c r="N24" s="236">
        <f t="shared" si="0"/>
        <v>1.2749999999999999</v>
      </c>
      <c r="O24" s="236">
        <f t="shared" si="1"/>
        <v>1.2749999999999999</v>
      </c>
      <c r="P24" s="123">
        <f>J24*G24/1000</f>
        <v>1.2749999999999999</v>
      </c>
      <c r="Q24" s="418"/>
      <c r="R24" s="418"/>
      <c r="S24" s="418"/>
      <c r="T24" s="415"/>
      <c r="U24" s="415"/>
      <c r="V24" s="412"/>
      <c r="W24" s="3"/>
      <c r="X24" s="3"/>
      <c r="Y24" s="262"/>
      <c r="Z24" s="262"/>
    </row>
    <row r="25" spans="1:26" ht="15.75" x14ac:dyDescent="0.25">
      <c r="A25" s="3"/>
      <c r="B25" s="121" t="s">
        <v>65</v>
      </c>
      <c r="C25" s="122">
        <v>120</v>
      </c>
      <c r="D25" s="122">
        <v>120</v>
      </c>
      <c r="E25" s="122">
        <v>120</v>
      </c>
      <c r="F25" s="106" t="s">
        <v>50</v>
      </c>
      <c r="G25" s="236">
        <v>751</v>
      </c>
      <c r="H25" s="113">
        <v>150</v>
      </c>
      <c r="I25" s="113">
        <v>150</v>
      </c>
      <c r="J25" s="113">
        <v>150</v>
      </c>
      <c r="K25" s="113">
        <v>120</v>
      </c>
      <c r="L25" s="113">
        <v>120</v>
      </c>
      <c r="M25" s="113">
        <v>120</v>
      </c>
      <c r="N25" s="236">
        <f t="shared" si="0"/>
        <v>112.65</v>
      </c>
      <c r="O25" s="236">
        <f t="shared" si="1"/>
        <v>112.65</v>
      </c>
      <c r="P25" s="123">
        <f t="shared" ref="P25:P26" si="6">J25*G25/1000</f>
        <v>112.65</v>
      </c>
      <c r="Q25" s="236">
        <f>SUM(N25)</f>
        <v>112.65</v>
      </c>
      <c r="R25" s="236">
        <f t="shared" ref="R25:S26" si="7">SUM(O25)</f>
        <v>112.65</v>
      </c>
      <c r="S25" s="236">
        <f t="shared" si="7"/>
        <v>112.65</v>
      </c>
      <c r="T25" s="242">
        <f t="shared" ref="T25:V26" si="8">Q25*1.5</f>
        <v>168.97500000000002</v>
      </c>
      <c r="U25" s="242">
        <f t="shared" si="8"/>
        <v>168.97500000000002</v>
      </c>
      <c r="V25" s="243">
        <f t="shared" si="8"/>
        <v>168.97500000000002</v>
      </c>
      <c r="W25" s="3"/>
      <c r="X25" s="3"/>
      <c r="Y25" s="262"/>
      <c r="Z25" s="262"/>
    </row>
    <row r="26" spans="1:26" ht="30.75" thickBot="1" x14ac:dyDescent="0.3">
      <c r="A26" s="3"/>
      <c r="B26" s="124" t="s">
        <v>109</v>
      </c>
      <c r="C26" s="125">
        <v>30</v>
      </c>
      <c r="D26" s="125">
        <v>50</v>
      </c>
      <c r="E26" s="125">
        <v>50</v>
      </c>
      <c r="F26" s="126" t="s">
        <v>109</v>
      </c>
      <c r="G26" s="235">
        <v>550</v>
      </c>
      <c r="H26" s="113">
        <v>30</v>
      </c>
      <c r="I26" s="113">
        <v>50</v>
      </c>
      <c r="J26" s="113">
        <v>50</v>
      </c>
      <c r="K26" s="113">
        <v>30</v>
      </c>
      <c r="L26" s="113">
        <v>50</v>
      </c>
      <c r="M26" s="113">
        <v>50</v>
      </c>
      <c r="N26" s="236">
        <f>H26*G26/1000</f>
        <v>16.5</v>
      </c>
      <c r="O26" s="236">
        <f>I26*G26/1000</f>
        <v>27.5</v>
      </c>
      <c r="P26" s="236">
        <f t="shared" si="6"/>
        <v>27.5</v>
      </c>
      <c r="Q26" s="236">
        <f>SUM(N26)</f>
        <v>16.5</v>
      </c>
      <c r="R26" s="236">
        <f t="shared" si="7"/>
        <v>27.5</v>
      </c>
      <c r="S26" s="236">
        <f t="shared" si="7"/>
        <v>27.5</v>
      </c>
      <c r="T26" s="242">
        <f t="shared" si="8"/>
        <v>24.75</v>
      </c>
      <c r="U26" s="242">
        <f t="shared" si="8"/>
        <v>41.25</v>
      </c>
      <c r="V26" s="243">
        <f t="shared" si="8"/>
        <v>41.25</v>
      </c>
      <c r="W26" s="3"/>
      <c r="X26" s="3"/>
      <c r="Y26" s="262"/>
      <c r="Z26" s="262"/>
    </row>
    <row r="27" spans="1:26" ht="15.75" thickBot="1" x14ac:dyDescent="0.3">
      <c r="A27" s="3"/>
      <c r="B27" s="475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7"/>
      <c r="Q27" s="145">
        <f>SUM(Q10:Q26)</f>
        <v>495.39544000000001</v>
      </c>
      <c r="R27" s="145">
        <f t="shared" ref="R27:V27" si="9">SUM(R10:R26)</f>
        <v>533.23943999999995</v>
      </c>
      <c r="S27" s="145">
        <f t="shared" si="9"/>
        <v>537.83344</v>
      </c>
      <c r="T27" s="145">
        <f t="shared" si="9"/>
        <v>743.09316000000001</v>
      </c>
      <c r="U27" s="145">
        <f t="shared" si="9"/>
        <v>799.85915999999997</v>
      </c>
      <c r="V27" s="145">
        <f t="shared" si="9"/>
        <v>806.75016000000005</v>
      </c>
      <c r="W27" s="3"/>
      <c r="X27" s="3"/>
      <c r="Y27" s="262"/>
      <c r="Z27" s="262"/>
    </row>
    <row r="28" spans="1:26" ht="15.75" thickBot="1" x14ac:dyDescent="0.3">
      <c r="A28" s="3"/>
      <c r="B28" s="436" t="s">
        <v>48</v>
      </c>
      <c r="C28" s="437"/>
      <c r="D28" s="437"/>
      <c r="E28" s="437"/>
      <c r="F28" s="437"/>
      <c r="G28" s="437"/>
      <c r="H28" s="437"/>
      <c r="I28" s="437"/>
      <c r="J28" s="437"/>
      <c r="K28" s="437"/>
      <c r="L28" s="437"/>
      <c r="M28" s="437"/>
      <c r="N28" s="437"/>
      <c r="O28" s="437"/>
      <c r="P28" s="437"/>
      <c r="Q28" s="437"/>
      <c r="R28" s="437"/>
      <c r="S28" s="437"/>
      <c r="T28" s="437"/>
      <c r="U28" s="437"/>
      <c r="V28" s="437"/>
      <c r="W28" s="3"/>
      <c r="X28" s="3"/>
      <c r="Y28" s="262"/>
      <c r="Z28" s="262"/>
    </row>
    <row r="29" spans="1:26" ht="15" customHeight="1" x14ac:dyDescent="0.25">
      <c r="A29" s="3"/>
      <c r="B29" s="502" t="s">
        <v>88</v>
      </c>
      <c r="C29" s="503">
        <v>200</v>
      </c>
      <c r="D29" s="503">
        <v>220</v>
      </c>
      <c r="E29" s="503">
        <v>250</v>
      </c>
      <c r="F29" s="130" t="s">
        <v>155</v>
      </c>
      <c r="G29" s="253">
        <v>4500</v>
      </c>
      <c r="H29" s="131">
        <v>74</v>
      </c>
      <c r="I29" s="131">
        <v>83</v>
      </c>
      <c r="J29" s="131">
        <v>92</v>
      </c>
      <c r="K29" s="131">
        <v>70</v>
      </c>
      <c r="L29" s="131">
        <v>80</v>
      </c>
      <c r="M29" s="131">
        <v>90</v>
      </c>
      <c r="N29" s="253">
        <f t="shared" ref="N29:N43" si="10">H29*G29/1000</f>
        <v>333</v>
      </c>
      <c r="O29" s="253">
        <f t="shared" ref="O29:O43" si="11">I29*G29/1000</f>
        <v>373.5</v>
      </c>
      <c r="P29" s="253">
        <f t="shared" ref="P29:P43" si="12">J29*G29/1000</f>
        <v>414</v>
      </c>
      <c r="Q29" s="445">
        <f>SUM(N29:N38)</f>
        <v>407.40000000000003</v>
      </c>
      <c r="R29" s="445">
        <f t="shared" ref="R29:S29" si="13">SUM(O29:O38)</f>
        <v>460.60500000000002</v>
      </c>
      <c r="S29" s="445">
        <f t="shared" si="13"/>
        <v>518.899</v>
      </c>
      <c r="T29" s="410">
        <f>Q29*1.5</f>
        <v>611.1</v>
      </c>
      <c r="U29" s="511">
        <f>R29*1.5</f>
        <v>690.90750000000003</v>
      </c>
      <c r="V29" s="413">
        <f>S29*1.5</f>
        <v>778.34850000000006</v>
      </c>
      <c r="W29" s="3"/>
      <c r="X29" s="3"/>
      <c r="Y29" s="262"/>
      <c r="Z29" s="262"/>
    </row>
    <row r="30" spans="1:26" x14ac:dyDescent="0.25">
      <c r="A30" s="3"/>
      <c r="B30" s="390"/>
      <c r="C30" s="451"/>
      <c r="D30" s="451"/>
      <c r="E30" s="451"/>
      <c r="F30" s="119" t="s">
        <v>14</v>
      </c>
      <c r="G30" s="236">
        <v>4400</v>
      </c>
      <c r="H30" s="113">
        <v>3</v>
      </c>
      <c r="I30" s="113">
        <v>3</v>
      </c>
      <c r="J30" s="113">
        <v>5</v>
      </c>
      <c r="K30" s="113">
        <v>3</v>
      </c>
      <c r="L30" s="113">
        <v>3</v>
      </c>
      <c r="M30" s="113">
        <v>5</v>
      </c>
      <c r="N30" s="236">
        <f t="shared" si="10"/>
        <v>13.2</v>
      </c>
      <c r="O30" s="236">
        <f t="shared" si="11"/>
        <v>13.2</v>
      </c>
      <c r="P30" s="236">
        <f t="shared" si="12"/>
        <v>22</v>
      </c>
      <c r="Q30" s="417"/>
      <c r="R30" s="417"/>
      <c r="S30" s="417"/>
      <c r="T30" s="411"/>
      <c r="U30" s="512"/>
      <c r="V30" s="414"/>
      <c r="W30" s="3"/>
      <c r="X30" s="3"/>
      <c r="Y30" s="262"/>
      <c r="Z30" s="262"/>
    </row>
    <row r="31" spans="1:26" x14ac:dyDescent="0.25">
      <c r="A31" s="3"/>
      <c r="B31" s="390"/>
      <c r="C31" s="451"/>
      <c r="D31" s="451"/>
      <c r="E31" s="451"/>
      <c r="F31" s="119" t="s">
        <v>59</v>
      </c>
      <c r="G31" s="236">
        <v>212</v>
      </c>
      <c r="H31" s="113">
        <v>160</v>
      </c>
      <c r="I31" s="113">
        <v>170</v>
      </c>
      <c r="J31" s="113">
        <v>200</v>
      </c>
      <c r="K31" s="113">
        <v>112</v>
      </c>
      <c r="L31" s="113">
        <v>125</v>
      </c>
      <c r="M31" s="113">
        <v>140</v>
      </c>
      <c r="N31" s="236">
        <f t="shared" si="10"/>
        <v>33.92</v>
      </c>
      <c r="O31" s="236">
        <f t="shared" si="11"/>
        <v>36.04</v>
      </c>
      <c r="P31" s="236">
        <f t="shared" si="12"/>
        <v>42.4</v>
      </c>
      <c r="Q31" s="417"/>
      <c r="R31" s="417"/>
      <c r="S31" s="417"/>
      <c r="T31" s="411"/>
      <c r="U31" s="512"/>
      <c r="V31" s="414"/>
      <c r="W31" s="3"/>
      <c r="X31" s="3"/>
      <c r="Y31" s="262"/>
      <c r="Z31" s="262"/>
    </row>
    <row r="32" spans="1:26" x14ac:dyDescent="0.25">
      <c r="A32" s="3"/>
      <c r="B32" s="390"/>
      <c r="C32" s="451"/>
      <c r="D32" s="451"/>
      <c r="E32" s="451"/>
      <c r="F32" s="119" t="s">
        <v>51</v>
      </c>
      <c r="G32" s="236">
        <v>632</v>
      </c>
      <c r="H32" s="113">
        <v>8</v>
      </c>
      <c r="I32" s="113">
        <v>10</v>
      </c>
      <c r="J32" s="113">
        <v>10</v>
      </c>
      <c r="K32" s="113">
        <v>8</v>
      </c>
      <c r="L32" s="113">
        <v>10</v>
      </c>
      <c r="M32" s="113">
        <v>10</v>
      </c>
      <c r="N32" s="236">
        <f t="shared" si="10"/>
        <v>5.056</v>
      </c>
      <c r="O32" s="236">
        <f t="shared" si="11"/>
        <v>6.32</v>
      </c>
      <c r="P32" s="236">
        <f t="shared" si="12"/>
        <v>6.32</v>
      </c>
      <c r="Q32" s="417"/>
      <c r="R32" s="417"/>
      <c r="S32" s="417"/>
      <c r="T32" s="411"/>
      <c r="U32" s="512"/>
      <c r="V32" s="414"/>
      <c r="W32" s="3"/>
      <c r="X32" s="3"/>
      <c r="Y32" s="262"/>
      <c r="Z32" s="262"/>
    </row>
    <row r="33" spans="1:26" x14ac:dyDescent="0.25">
      <c r="A33" s="3"/>
      <c r="B33" s="390"/>
      <c r="C33" s="451"/>
      <c r="D33" s="451"/>
      <c r="E33" s="451"/>
      <c r="F33" s="119" t="s">
        <v>89</v>
      </c>
      <c r="G33" s="236">
        <v>222</v>
      </c>
      <c r="H33" s="113">
        <v>3</v>
      </c>
      <c r="I33" s="113">
        <v>3</v>
      </c>
      <c r="J33" s="113">
        <v>5</v>
      </c>
      <c r="K33" s="113">
        <v>3</v>
      </c>
      <c r="L33" s="113">
        <v>3</v>
      </c>
      <c r="M33" s="113">
        <v>5</v>
      </c>
      <c r="N33" s="236">
        <f t="shared" si="10"/>
        <v>0.66600000000000004</v>
      </c>
      <c r="O33" s="236">
        <f t="shared" si="11"/>
        <v>0.66600000000000004</v>
      </c>
      <c r="P33" s="236">
        <f t="shared" si="12"/>
        <v>1.1100000000000001</v>
      </c>
      <c r="Q33" s="417"/>
      <c r="R33" s="417"/>
      <c r="S33" s="417"/>
      <c r="T33" s="411"/>
      <c r="U33" s="512"/>
      <c r="V33" s="414"/>
      <c r="W33" s="3"/>
      <c r="X33" s="3"/>
      <c r="Y33" s="262"/>
      <c r="Z33" s="262"/>
    </row>
    <row r="34" spans="1:26" x14ac:dyDescent="0.25">
      <c r="A34" s="3"/>
      <c r="B34" s="390"/>
      <c r="C34" s="451"/>
      <c r="D34" s="451"/>
      <c r="E34" s="451"/>
      <c r="F34" s="119" t="s">
        <v>75</v>
      </c>
      <c r="G34" s="236">
        <v>2000</v>
      </c>
      <c r="H34" s="113">
        <v>5</v>
      </c>
      <c r="I34" s="113">
        <v>10</v>
      </c>
      <c r="J34" s="113">
        <v>10</v>
      </c>
      <c r="K34" s="113">
        <v>5</v>
      </c>
      <c r="L34" s="113">
        <v>10</v>
      </c>
      <c r="M34" s="113">
        <v>10</v>
      </c>
      <c r="N34" s="236">
        <f t="shared" si="10"/>
        <v>10</v>
      </c>
      <c r="O34" s="236">
        <f t="shared" si="11"/>
        <v>20</v>
      </c>
      <c r="P34" s="236">
        <f t="shared" si="12"/>
        <v>20</v>
      </c>
      <c r="Q34" s="417"/>
      <c r="R34" s="417"/>
      <c r="S34" s="417"/>
      <c r="T34" s="411"/>
      <c r="U34" s="512"/>
      <c r="V34" s="414"/>
      <c r="W34" s="3"/>
      <c r="X34" s="3"/>
      <c r="Y34" s="262"/>
      <c r="Z34" s="262"/>
    </row>
    <row r="35" spans="1:26" x14ac:dyDescent="0.25">
      <c r="A35" s="3"/>
      <c r="B35" s="390"/>
      <c r="C35" s="451"/>
      <c r="D35" s="451"/>
      <c r="E35" s="451"/>
      <c r="F35" s="105" t="s">
        <v>33</v>
      </c>
      <c r="G35" s="236">
        <v>204</v>
      </c>
      <c r="H35" s="235">
        <v>10</v>
      </c>
      <c r="I35" s="235">
        <v>12</v>
      </c>
      <c r="J35" s="116">
        <v>12</v>
      </c>
      <c r="K35" s="235">
        <v>9</v>
      </c>
      <c r="L35" s="235">
        <v>11</v>
      </c>
      <c r="M35" s="116">
        <v>11</v>
      </c>
      <c r="N35" s="236">
        <f t="shared" si="10"/>
        <v>2.04</v>
      </c>
      <c r="O35" s="236">
        <f t="shared" si="11"/>
        <v>2.448</v>
      </c>
      <c r="P35" s="236">
        <f t="shared" si="12"/>
        <v>2.448</v>
      </c>
      <c r="Q35" s="417"/>
      <c r="R35" s="417"/>
      <c r="S35" s="417"/>
      <c r="T35" s="411"/>
      <c r="U35" s="512"/>
      <c r="V35" s="414"/>
      <c r="W35" s="3"/>
      <c r="X35" s="3"/>
      <c r="Y35" s="262"/>
      <c r="Z35" s="262"/>
    </row>
    <row r="36" spans="1:26" x14ac:dyDescent="0.25">
      <c r="A36" s="3"/>
      <c r="B36" s="390"/>
      <c r="C36" s="451"/>
      <c r="D36" s="451"/>
      <c r="E36" s="451"/>
      <c r="F36" s="161" t="s">
        <v>76</v>
      </c>
      <c r="G36" s="236">
        <v>1345</v>
      </c>
      <c r="H36" s="235">
        <v>3</v>
      </c>
      <c r="I36" s="235">
        <v>3</v>
      </c>
      <c r="J36" s="116">
        <v>3</v>
      </c>
      <c r="K36" s="235">
        <v>3</v>
      </c>
      <c r="L36" s="235">
        <v>3</v>
      </c>
      <c r="M36" s="116">
        <v>3</v>
      </c>
      <c r="N36" s="236">
        <f t="shared" si="10"/>
        <v>4.0350000000000001</v>
      </c>
      <c r="O36" s="236">
        <f t="shared" si="11"/>
        <v>4.0350000000000001</v>
      </c>
      <c r="P36" s="236">
        <f t="shared" si="12"/>
        <v>4.0350000000000001</v>
      </c>
      <c r="Q36" s="417"/>
      <c r="R36" s="417"/>
      <c r="S36" s="417"/>
      <c r="T36" s="411"/>
      <c r="U36" s="512"/>
      <c r="V36" s="414"/>
      <c r="W36" s="3"/>
      <c r="X36" s="3"/>
      <c r="Y36" s="262"/>
      <c r="Z36" s="262"/>
    </row>
    <row r="37" spans="1:26" x14ac:dyDescent="0.25">
      <c r="A37" s="3"/>
      <c r="B37" s="390"/>
      <c r="C37" s="451"/>
      <c r="D37" s="451"/>
      <c r="E37" s="451"/>
      <c r="F37" s="105" t="s">
        <v>10</v>
      </c>
      <c r="G37" s="236">
        <v>219</v>
      </c>
      <c r="H37" s="116">
        <v>25</v>
      </c>
      <c r="I37" s="116">
        <v>20</v>
      </c>
      <c r="J37" s="116">
        <v>30</v>
      </c>
      <c r="K37" s="116">
        <v>20</v>
      </c>
      <c r="L37" s="116">
        <v>17</v>
      </c>
      <c r="M37" s="116">
        <v>25</v>
      </c>
      <c r="N37" s="236">
        <f t="shared" si="10"/>
        <v>5.4749999999999996</v>
      </c>
      <c r="O37" s="236">
        <f t="shared" si="11"/>
        <v>4.38</v>
      </c>
      <c r="P37" s="236">
        <f t="shared" si="12"/>
        <v>6.57</v>
      </c>
      <c r="Q37" s="417"/>
      <c r="R37" s="417"/>
      <c r="S37" s="417"/>
      <c r="T37" s="411"/>
      <c r="U37" s="512"/>
      <c r="V37" s="414"/>
      <c r="W37" s="3"/>
      <c r="X37" s="3"/>
      <c r="Y37" s="262"/>
      <c r="Z37" s="262"/>
    </row>
    <row r="38" spans="1:26" ht="15.75" x14ac:dyDescent="0.25">
      <c r="A38" s="3"/>
      <c r="B38" s="426"/>
      <c r="C38" s="450"/>
      <c r="D38" s="450"/>
      <c r="E38" s="450"/>
      <c r="F38" s="106" t="s">
        <v>27</v>
      </c>
      <c r="G38" s="236">
        <v>80</v>
      </c>
      <c r="H38" s="116">
        <v>0.1</v>
      </c>
      <c r="I38" s="116">
        <v>0.2</v>
      </c>
      <c r="J38" s="116">
        <v>0.2</v>
      </c>
      <c r="K38" s="116">
        <v>0.1</v>
      </c>
      <c r="L38" s="116">
        <v>0.2</v>
      </c>
      <c r="M38" s="116">
        <v>0.2</v>
      </c>
      <c r="N38" s="236">
        <f t="shared" si="10"/>
        <v>8.0000000000000002E-3</v>
      </c>
      <c r="O38" s="236">
        <f t="shared" si="11"/>
        <v>1.6E-2</v>
      </c>
      <c r="P38" s="236">
        <f t="shared" si="12"/>
        <v>1.6E-2</v>
      </c>
      <c r="Q38" s="418"/>
      <c r="R38" s="418"/>
      <c r="S38" s="418"/>
      <c r="T38" s="412"/>
      <c r="U38" s="513"/>
      <c r="V38" s="415"/>
      <c r="W38" s="3"/>
      <c r="X38" s="3"/>
      <c r="Y38" s="262"/>
      <c r="Z38" s="262"/>
    </row>
    <row r="39" spans="1:26" ht="15.75" x14ac:dyDescent="0.25">
      <c r="A39" s="3"/>
      <c r="B39" s="389" t="s">
        <v>92</v>
      </c>
      <c r="C39" s="449">
        <v>20</v>
      </c>
      <c r="D39" s="449">
        <v>20</v>
      </c>
      <c r="E39" s="449">
        <v>20</v>
      </c>
      <c r="F39" s="106" t="s">
        <v>75</v>
      </c>
      <c r="G39" s="236">
        <v>2000</v>
      </c>
      <c r="H39" s="116">
        <v>10</v>
      </c>
      <c r="I39" s="116">
        <v>10</v>
      </c>
      <c r="J39" s="116">
        <v>10</v>
      </c>
      <c r="K39" s="116">
        <v>10</v>
      </c>
      <c r="L39" s="116">
        <v>10</v>
      </c>
      <c r="M39" s="116">
        <v>10</v>
      </c>
      <c r="N39" s="237">
        <f t="shared" si="10"/>
        <v>20</v>
      </c>
      <c r="O39" s="237">
        <f t="shared" si="11"/>
        <v>20</v>
      </c>
      <c r="P39" s="250">
        <f t="shared" si="12"/>
        <v>20</v>
      </c>
      <c r="Q39" s="416">
        <f>SUM(N39:N41)</f>
        <v>29.244</v>
      </c>
      <c r="R39" s="416">
        <f>SUM(O39:O41)</f>
        <v>29.244</v>
      </c>
      <c r="S39" s="416">
        <f>SUM(P39:P41)</f>
        <v>29.244</v>
      </c>
      <c r="T39" s="413">
        <f>Q39*1.5</f>
        <v>43.866</v>
      </c>
      <c r="U39" s="413">
        <f>R39*1.5</f>
        <v>43.866</v>
      </c>
      <c r="V39" s="462">
        <f>S39*1.5</f>
        <v>43.866</v>
      </c>
      <c r="W39" s="3"/>
      <c r="X39" s="3"/>
      <c r="Y39" s="262"/>
      <c r="Z39" s="262"/>
    </row>
    <row r="40" spans="1:26" ht="15.75" x14ac:dyDescent="0.25">
      <c r="A40" s="3"/>
      <c r="B40" s="390"/>
      <c r="C40" s="451"/>
      <c r="D40" s="451"/>
      <c r="E40" s="451"/>
      <c r="F40" s="106" t="s">
        <v>74</v>
      </c>
      <c r="G40" s="236">
        <v>222</v>
      </c>
      <c r="H40" s="116">
        <v>2</v>
      </c>
      <c r="I40" s="116">
        <v>2</v>
      </c>
      <c r="J40" s="116">
        <v>2</v>
      </c>
      <c r="K40" s="116">
        <v>2</v>
      </c>
      <c r="L40" s="116">
        <v>2</v>
      </c>
      <c r="M40" s="116">
        <v>2</v>
      </c>
      <c r="N40" s="237">
        <f t="shared" si="10"/>
        <v>0.44400000000000001</v>
      </c>
      <c r="O40" s="237">
        <f t="shared" si="11"/>
        <v>0.44400000000000001</v>
      </c>
      <c r="P40" s="250">
        <f t="shared" si="12"/>
        <v>0.44400000000000001</v>
      </c>
      <c r="Q40" s="417"/>
      <c r="R40" s="417"/>
      <c r="S40" s="417"/>
      <c r="T40" s="414"/>
      <c r="U40" s="414"/>
      <c r="V40" s="411"/>
      <c r="W40" s="3"/>
      <c r="X40" s="3"/>
      <c r="Y40" s="262"/>
      <c r="Z40" s="262"/>
    </row>
    <row r="41" spans="1:26" ht="15.75" x14ac:dyDescent="0.25">
      <c r="A41" s="3"/>
      <c r="B41" s="426"/>
      <c r="C41" s="450"/>
      <c r="D41" s="450"/>
      <c r="E41" s="450"/>
      <c r="F41" s="162" t="s">
        <v>14</v>
      </c>
      <c r="G41" s="237">
        <v>4400</v>
      </c>
      <c r="H41" s="116">
        <v>2</v>
      </c>
      <c r="I41" s="116">
        <v>2</v>
      </c>
      <c r="J41" s="116">
        <v>2</v>
      </c>
      <c r="K41" s="116">
        <v>2</v>
      </c>
      <c r="L41" s="116">
        <v>2</v>
      </c>
      <c r="M41" s="116">
        <v>2</v>
      </c>
      <c r="N41" s="237">
        <f t="shared" si="10"/>
        <v>8.8000000000000007</v>
      </c>
      <c r="O41" s="237">
        <f t="shared" si="11"/>
        <v>8.8000000000000007</v>
      </c>
      <c r="P41" s="250">
        <f t="shared" si="12"/>
        <v>8.8000000000000007</v>
      </c>
      <c r="Q41" s="418"/>
      <c r="R41" s="418"/>
      <c r="S41" s="418"/>
      <c r="T41" s="415"/>
      <c r="U41" s="415"/>
      <c r="V41" s="412"/>
      <c r="W41" s="3"/>
      <c r="X41" s="3"/>
      <c r="Y41" s="262"/>
      <c r="Z41" s="262"/>
    </row>
    <row r="42" spans="1:26" ht="15" customHeight="1" x14ac:dyDescent="0.25">
      <c r="A42" s="3"/>
      <c r="B42" s="389" t="s">
        <v>42</v>
      </c>
      <c r="C42" s="449">
        <v>200</v>
      </c>
      <c r="D42" s="449">
        <v>200</v>
      </c>
      <c r="E42" s="449">
        <v>200</v>
      </c>
      <c r="F42" s="136" t="s">
        <v>43</v>
      </c>
      <c r="G42" s="236">
        <v>630</v>
      </c>
      <c r="H42" s="235">
        <v>20</v>
      </c>
      <c r="I42" s="235">
        <v>20</v>
      </c>
      <c r="J42" s="235">
        <v>20</v>
      </c>
      <c r="K42" s="235">
        <v>20</v>
      </c>
      <c r="L42" s="235">
        <v>20</v>
      </c>
      <c r="M42" s="235">
        <v>20</v>
      </c>
      <c r="N42" s="237">
        <f t="shared" si="10"/>
        <v>12.6</v>
      </c>
      <c r="O42" s="237">
        <f t="shared" si="11"/>
        <v>12.6</v>
      </c>
      <c r="P42" s="250">
        <f t="shared" si="12"/>
        <v>12.6</v>
      </c>
      <c r="Q42" s="416">
        <f>SUM(N42:N43)</f>
        <v>13.875</v>
      </c>
      <c r="R42" s="416">
        <f t="shared" ref="R42:S42" si="14">SUM(O42:O43)</f>
        <v>13.875</v>
      </c>
      <c r="S42" s="416">
        <f t="shared" si="14"/>
        <v>13.875</v>
      </c>
      <c r="T42" s="416">
        <f>Q42*1.5</f>
        <v>20.8125</v>
      </c>
      <c r="U42" s="416">
        <f>R42*1.5</f>
        <v>20.8125</v>
      </c>
      <c r="V42" s="419">
        <f>S42*1.5</f>
        <v>20.8125</v>
      </c>
      <c r="W42" s="3"/>
      <c r="X42" s="3"/>
      <c r="Y42" s="262"/>
      <c r="Z42" s="262"/>
    </row>
    <row r="43" spans="1:26" x14ac:dyDescent="0.25">
      <c r="A43" s="3"/>
      <c r="B43" s="426"/>
      <c r="C43" s="450"/>
      <c r="D43" s="450"/>
      <c r="E43" s="450"/>
      <c r="F43" s="137" t="s">
        <v>31</v>
      </c>
      <c r="G43" s="236">
        <v>425</v>
      </c>
      <c r="H43" s="113">
        <v>3</v>
      </c>
      <c r="I43" s="113">
        <v>3</v>
      </c>
      <c r="J43" s="113">
        <v>3</v>
      </c>
      <c r="K43" s="113">
        <v>3</v>
      </c>
      <c r="L43" s="113">
        <v>3</v>
      </c>
      <c r="M43" s="113">
        <v>3</v>
      </c>
      <c r="N43" s="237">
        <f t="shared" si="10"/>
        <v>1.2749999999999999</v>
      </c>
      <c r="O43" s="237">
        <f t="shared" si="11"/>
        <v>1.2749999999999999</v>
      </c>
      <c r="P43" s="250">
        <f t="shared" si="12"/>
        <v>1.2749999999999999</v>
      </c>
      <c r="Q43" s="418"/>
      <c r="R43" s="418"/>
      <c r="S43" s="418"/>
      <c r="T43" s="418"/>
      <c r="U43" s="418"/>
      <c r="V43" s="420"/>
      <c r="W43" s="3"/>
      <c r="X43" s="3"/>
      <c r="Y43" s="262"/>
      <c r="Z43" s="262"/>
    </row>
    <row r="44" spans="1:26" ht="30.75" thickBot="1" x14ac:dyDescent="0.3">
      <c r="A44" s="3"/>
      <c r="B44" s="124" t="s">
        <v>109</v>
      </c>
      <c r="C44" s="125">
        <v>30</v>
      </c>
      <c r="D44" s="125">
        <v>50</v>
      </c>
      <c r="E44" s="125">
        <v>50</v>
      </c>
      <c r="F44" s="126" t="s">
        <v>109</v>
      </c>
      <c r="G44" s="125">
        <v>550</v>
      </c>
      <c r="H44" s="114">
        <v>30</v>
      </c>
      <c r="I44" s="114">
        <v>50</v>
      </c>
      <c r="J44" s="114">
        <v>50</v>
      </c>
      <c r="K44" s="114">
        <v>30</v>
      </c>
      <c r="L44" s="114">
        <v>50</v>
      </c>
      <c r="M44" s="114">
        <v>50</v>
      </c>
      <c r="N44" s="236">
        <f>H44*G44/1000</f>
        <v>16.5</v>
      </c>
      <c r="O44" s="236">
        <f>I44*G44/1000</f>
        <v>27.5</v>
      </c>
      <c r="P44" s="236">
        <f>J44*G44/1000</f>
        <v>27.5</v>
      </c>
      <c r="Q44" s="237">
        <f>SUM(N44)</f>
        <v>16.5</v>
      </c>
      <c r="R44" s="237">
        <f t="shared" ref="R44:S44" si="15">SUM(O44)</f>
        <v>27.5</v>
      </c>
      <c r="S44" s="237">
        <f t="shared" si="15"/>
        <v>27.5</v>
      </c>
      <c r="T44" s="239">
        <f>Q44*1.5</f>
        <v>24.75</v>
      </c>
      <c r="U44" s="240">
        <f>R44*1.5</f>
        <v>41.25</v>
      </c>
      <c r="V44" s="255">
        <f>S44*1.5</f>
        <v>41.25</v>
      </c>
      <c r="W44" s="3"/>
      <c r="X44" s="3"/>
      <c r="Y44" s="262"/>
      <c r="Z44" s="262"/>
    </row>
    <row r="45" spans="1:26" ht="15.75" thickBot="1" x14ac:dyDescent="0.3">
      <c r="A45" s="3"/>
      <c r="B45" s="475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7"/>
      <c r="Q45" s="145">
        <f t="shared" ref="Q45:V45" si="16">SUM(Q29:Q44)</f>
        <v>467.01900000000001</v>
      </c>
      <c r="R45" s="163">
        <f t="shared" si="16"/>
        <v>531.22400000000005</v>
      </c>
      <c r="S45" s="163">
        <f t="shared" si="16"/>
        <v>589.51800000000003</v>
      </c>
      <c r="T45" s="163">
        <f t="shared" si="16"/>
        <v>700.52850000000001</v>
      </c>
      <c r="U45" s="164">
        <f t="shared" si="16"/>
        <v>796.83600000000001</v>
      </c>
      <c r="V45" s="165">
        <f t="shared" si="16"/>
        <v>884.27700000000004</v>
      </c>
      <c r="W45" s="3"/>
      <c r="X45" s="3"/>
      <c r="Y45" s="262"/>
      <c r="Z45" s="262"/>
    </row>
    <row r="46" spans="1:26" ht="15.75" thickBot="1" x14ac:dyDescent="0.3">
      <c r="A46" s="3"/>
      <c r="B46" s="436" t="s">
        <v>32</v>
      </c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  <c r="O46" s="437"/>
      <c r="P46" s="437"/>
      <c r="Q46" s="437"/>
      <c r="R46" s="437"/>
      <c r="S46" s="437"/>
      <c r="T46" s="437"/>
      <c r="U46" s="437"/>
      <c r="V46" s="437"/>
      <c r="W46" s="3"/>
      <c r="X46" s="3"/>
      <c r="Y46" s="262"/>
      <c r="Z46" s="262"/>
    </row>
    <row r="47" spans="1:26" ht="15.75" customHeight="1" x14ac:dyDescent="0.25">
      <c r="A47" s="3"/>
      <c r="B47" s="344" t="s">
        <v>64</v>
      </c>
      <c r="C47" s="347" t="s">
        <v>24</v>
      </c>
      <c r="D47" s="347" t="s">
        <v>25</v>
      </c>
      <c r="E47" s="347" t="s">
        <v>26</v>
      </c>
      <c r="F47" s="166" t="s">
        <v>10</v>
      </c>
      <c r="G47" s="253">
        <v>219</v>
      </c>
      <c r="H47" s="249">
        <v>70</v>
      </c>
      <c r="I47" s="131">
        <v>90</v>
      </c>
      <c r="J47" s="131">
        <v>115</v>
      </c>
      <c r="K47" s="131">
        <v>55</v>
      </c>
      <c r="L47" s="131">
        <v>66</v>
      </c>
      <c r="M47" s="131">
        <v>92</v>
      </c>
      <c r="N47" s="245">
        <f>H47*G47/1000</f>
        <v>15.33</v>
      </c>
      <c r="O47" s="245">
        <f>I47*G47/1000</f>
        <v>19.71</v>
      </c>
      <c r="P47" s="147">
        <f>J47*G47/1000</f>
        <v>25.184999999999999</v>
      </c>
      <c r="Q47" s="416">
        <f>SUM(N47:N50)</f>
        <v>52.710999999999999</v>
      </c>
      <c r="R47" s="416">
        <f t="shared" ref="R47:S47" si="17">SUM(O47:O50)</f>
        <v>73.673000000000002</v>
      </c>
      <c r="S47" s="416">
        <f t="shared" si="17"/>
        <v>104.148</v>
      </c>
      <c r="T47" s="416">
        <f>Q47*1.5</f>
        <v>79.066499999999991</v>
      </c>
      <c r="U47" s="416">
        <f>R47*1.5</f>
        <v>110.5095</v>
      </c>
      <c r="V47" s="416">
        <f>S47*1.5</f>
        <v>156.22199999999998</v>
      </c>
      <c r="W47" s="3"/>
      <c r="X47" s="3"/>
      <c r="Y47" s="262"/>
      <c r="Z47" s="262"/>
    </row>
    <row r="48" spans="1:26" ht="15" customHeight="1" x14ac:dyDescent="0.25">
      <c r="A48" s="3"/>
      <c r="B48" s="345"/>
      <c r="C48" s="348"/>
      <c r="D48" s="348"/>
      <c r="E48" s="348"/>
      <c r="F48" s="105" t="s">
        <v>79</v>
      </c>
      <c r="G48" s="236">
        <v>5000</v>
      </c>
      <c r="H48" s="235">
        <v>7</v>
      </c>
      <c r="I48" s="113">
        <v>10</v>
      </c>
      <c r="J48" s="113">
        <v>15</v>
      </c>
      <c r="K48" s="113">
        <v>7</v>
      </c>
      <c r="L48" s="113">
        <v>10</v>
      </c>
      <c r="M48" s="113">
        <v>15</v>
      </c>
      <c r="N48" s="236">
        <f t="shared" ref="N48:N58" si="18">H48*G48/1000</f>
        <v>35</v>
      </c>
      <c r="O48" s="236">
        <f t="shared" ref="O48:O58" si="19">I48*G48/1000</f>
        <v>50</v>
      </c>
      <c r="P48" s="236">
        <f t="shared" ref="P48:P63" si="20">J48*G48/1000</f>
        <v>75</v>
      </c>
      <c r="Q48" s="417"/>
      <c r="R48" s="417"/>
      <c r="S48" s="417"/>
      <c r="T48" s="417"/>
      <c r="U48" s="417"/>
      <c r="V48" s="417"/>
      <c r="W48" s="3"/>
      <c r="X48" s="3"/>
      <c r="Y48" s="262"/>
      <c r="Z48" s="262"/>
    </row>
    <row r="49" spans="1:26" ht="15" customHeight="1" x14ac:dyDescent="0.25">
      <c r="A49" s="3"/>
      <c r="B49" s="345"/>
      <c r="C49" s="348"/>
      <c r="D49" s="348"/>
      <c r="E49" s="348"/>
      <c r="F49" s="105" t="s">
        <v>12</v>
      </c>
      <c r="G49" s="236">
        <v>791</v>
      </c>
      <c r="H49" s="235">
        <v>3</v>
      </c>
      <c r="I49" s="235">
        <v>5</v>
      </c>
      <c r="J49" s="235">
        <v>5</v>
      </c>
      <c r="K49" s="235">
        <v>3</v>
      </c>
      <c r="L49" s="235">
        <v>5</v>
      </c>
      <c r="M49" s="235">
        <v>5</v>
      </c>
      <c r="N49" s="236">
        <f t="shared" si="18"/>
        <v>2.3730000000000002</v>
      </c>
      <c r="O49" s="236">
        <f t="shared" si="19"/>
        <v>3.9550000000000001</v>
      </c>
      <c r="P49" s="236">
        <f t="shared" si="20"/>
        <v>3.9550000000000001</v>
      </c>
      <c r="Q49" s="417"/>
      <c r="R49" s="417"/>
      <c r="S49" s="417"/>
      <c r="T49" s="417"/>
      <c r="U49" s="417"/>
      <c r="V49" s="417"/>
      <c r="W49" s="3"/>
      <c r="X49" s="3"/>
      <c r="Y49" s="262"/>
      <c r="Z49" s="262"/>
    </row>
    <row r="50" spans="1:26" ht="16.5" thickBot="1" x14ac:dyDescent="0.3">
      <c r="A50" s="3"/>
      <c r="B50" s="346"/>
      <c r="C50" s="523"/>
      <c r="D50" s="523"/>
      <c r="E50" s="523"/>
      <c r="F50" s="106" t="s">
        <v>27</v>
      </c>
      <c r="G50" s="236">
        <v>80</v>
      </c>
      <c r="H50" s="235">
        <v>0.1</v>
      </c>
      <c r="I50" s="235">
        <v>0.1</v>
      </c>
      <c r="J50" s="235">
        <v>0.1</v>
      </c>
      <c r="K50" s="235">
        <v>0.1</v>
      </c>
      <c r="L50" s="235">
        <v>0.1</v>
      </c>
      <c r="M50" s="235">
        <v>0.1</v>
      </c>
      <c r="N50" s="236">
        <f t="shared" si="18"/>
        <v>8.0000000000000002E-3</v>
      </c>
      <c r="O50" s="236">
        <f t="shared" si="19"/>
        <v>8.0000000000000002E-3</v>
      </c>
      <c r="P50" s="236">
        <f t="shared" si="20"/>
        <v>8.0000000000000002E-3</v>
      </c>
      <c r="Q50" s="524"/>
      <c r="R50" s="524"/>
      <c r="S50" s="524"/>
      <c r="T50" s="524"/>
      <c r="U50" s="524"/>
      <c r="V50" s="524"/>
      <c r="W50" s="3"/>
      <c r="X50" s="3"/>
      <c r="Y50" s="262"/>
      <c r="Z50" s="262"/>
    </row>
    <row r="51" spans="1:26" ht="15" customHeight="1" x14ac:dyDescent="0.25">
      <c r="A51" s="3"/>
      <c r="B51" s="389" t="s">
        <v>133</v>
      </c>
      <c r="C51" s="347" t="s">
        <v>45</v>
      </c>
      <c r="D51" s="347" t="s">
        <v>46</v>
      </c>
      <c r="E51" s="347" t="s">
        <v>47</v>
      </c>
      <c r="F51" s="104" t="s">
        <v>52</v>
      </c>
      <c r="G51" s="253">
        <v>1800</v>
      </c>
      <c r="H51" s="131">
        <v>75</v>
      </c>
      <c r="I51" s="131">
        <v>80</v>
      </c>
      <c r="J51" s="131">
        <v>80</v>
      </c>
      <c r="K51" s="131">
        <v>71</v>
      </c>
      <c r="L51" s="131">
        <v>76</v>
      </c>
      <c r="M51" s="131">
        <v>76</v>
      </c>
      <c r="N51" s="253">
        <f t="shared" si="18"/>
        <v>135</v>
      </c>
      <c r="O51" s="253">
        <f t="shared" si="19"/>
        <v>144</v>
      </c>
      <c r="P51" s="115">
        <f t="shared" si="20"/>
        <v>144</v>
      </c>
      <c r="Q51" s="445">
        <f>SUM(N51:N59)</f>
        <v>188.04899999999995</v>
      </c>
      <c r="R51" s="445">
        <f>SUM(O51:O59)</f>
        <v>201.19604000000001</v>
      </c>
      <c r="S51" s="445">
        <f>SUM(P51:P59)</f>
        <v>205.196</v>
      </c>
      <c r="T51" s="446">
        <f>Q51*1.5</f>
        <v>282.07349999999991</v>
      </c>
      <c r="U51" s="446">
        <f>R51*1.5</f>
        <v>301.79406</v>
      </c>
      <c r="V51" s="410">
        <f>S51*1.5</f>
        <v>307.79399999999998</v>
      </c>
      <c r="W51" s="3"/>
      <c r="X51" s="3"/>
      <c r="Y51" s="262"/>
      <c r="Z51" s="262"/>
    </row>
    <row r="52" spans="1:26" x14ac:dyDescent="0.25">
      <c r="A52" s="3"/>
      <c r="B52" s="390"/>
      <c r="C52" s="348"/>
      <c r="D52" s="348"/>
      <c r="E52" s="348"/>
      <c r="F52" s="105" t="s">
        <v>11</v>
      </c>
      <c r="G52" s="125">
        <v>204</v>
      </c>
      <c r="H52" s="113">
        <v>20</v>
      </c>
      <c r="I52" s="113">
        <v>23</v>
      </c>
      <c r="J52" s="113">
        <v>23</v>
      </c>
      <c r="K52" s="113">
        <v>17</v>
      </c>
      <c r="L52" s="113">
        <v>20</v>
      </c>
      <c r="M52" s="113">
        <v>20</v>
      </c>
      <c r="N52" s="236">
        <f t="shared" si="18"/>
        <v>4.08</v>
      </c>
      <c r="O52" s="236">
        <f t="shared" si="19"/>
        <v>4.6920000000000002</v>
      </c>
      <c r="P52" s="123">
        <f t="shared" si="20"/>
        <v>4.6920000000000002</v>
      </c>
      <c r="Q52" s="417"/>
      <c r="R52" s="417"/>
      <c r="S52" s="417"/>
      <c r="T52" s="414"/>
      <c r="U52" s="414"/>
      <c r="V52" s="411"/>
      <c r="W52" s="3"/>
      <c r="X52" s="3"/>
      <c r="Y52" s="262"/>
      <c r="Z52" s="262"/>
    </row>
    <row r="53" spans="1:26" x14ac:dyDescent="0.25">
      <c r="A53" s="3"/>
      <c r="B53" s="390"/>
      <c r="C53" s="348"/>
      <c r="D53" s="348"/>
      <c r="E53" s="348"/>
      <c r="F53" s="105" t="s">
        <v>10</v>
      </c>
      <c r="G53" s="125">
        <v>219</v>
      </c>
      <c r="H53" s="113">
        <v>25</v>
      </c>
      <c r="I53" s="113">
        <v>25</v>
      </c>
      <c r="J53" s="113">
        <v>25</v>
      </c>
      <c r="K53" s="113">
        <v>20</v>
      </c>
      <c r="L53" s="113">
        <v>21</v>
      </c>
      <c r="M53" s="113">
        <v>21</v>
      </c>
      <c r="N53" s="236">
        <f t="shared" si="18"/>
        <v>5.4749999999999996</v>
      </c>
      <c r="O53" s="236">
        <f t="shared" si="19"/>
        <v>5.4749999999999996</v>
      </c>
      <c r="P53" s="123">
        <f t="shared" si="20"/>
        <v>5.4749999999999996</v>
      </c>
      <c r="Q53" s="417"/>
      <c r="R53" s="417"/>
      <c r="S53" s="417"/>
      <c r="T53" s="414"/>
      <c r="U53" s="414"/>
      <c r="V53" s="411"/>
      <c r="W53" s="3"/>
      <c r="X53" s="3"/>
      <c r="Y53" s="262"/>
      <c r="Z53" s="262"/>
    </row>
    <row r="54" spans="1:26" x14ac:dyDescent="0.25">
      <c r="A54" s="3"/>
      <c r="B54" s="390"/>
      <c r="C54" s="348"/>
      <c r="D54" s="348"/>
      <c r="E54" s="348"/>
      <c r="F54" s="105" t="s">
        <v>70</v>
      </c>
      <c r="G54" s="125">
        <v>276</v>
      </c>
      <c r="H54" s="113">
        <v>80</v>
      </c>
      <c r="I54" s="113">
        <v>90</v>
      </c>
      <c r="J54" s="113">
        <v>90</v>
      </c>
      <c r="K54" s="113">
        <v>60</v>
      </c>
      <c r="L54" s="113">
        <v>67</v>
      </c>
      <c r="M54" s="113">
        <v>67</v>
      </c>
      <c r="N54" s="236">
        <f t="shared" si="18"/>
        <v>22.08</v>
      </c>
      <c r="O54" s="236">
        <f t="shared" si="19"/>
        <v>24.84</v>
      </c>
      <c r="P54" s="123">
        <f t="shared" si="20"/>
        <v>24.84</v>
      </c>
      <c r="Q54" s="417"/>
      <c r="R54" s="417"/>
      <c r="S54" s="417"/>
      <c r="T54" s="414"/>
      <c r="U54" s="414"/>
      <c r="V54" s="411"/>
      <c r="W54" s="3"/>
      <c r="X54" s="3"/>
      <c r="Y54" s="262"/>
      <c r="Z54" s="262"/>
    </row>
    <row r="55" spans="1:26" x14ac:dyDescent="0.25">
      <c r="A55" s="3"/>
      <c r="B55" s="390"/>
      <c r="C55" s="348"/>
      <c r="D55" s="348"/>
      <c r="E55" s="348"/>
      <c r="F55" s="105" t="s">
        <v>81</v>
      </c>
      <c r="G55" s="125">
        <v>1820</v>
      </c>
      <c r="H55" s="113">
        <v>10</v>
      </c>
      <c r="I55" s="114">
        <v>10</v>
      </c>
      <c r="J55" s="114">
        <v>10</v>
      </c>
      <c r="K55" s="113">
        <v>7</v>
      </c>
      <c r="L55" s="114">
        <v>7</v>
      </c>
      <c r="M55" s="158">
        <v>7</v>
      </c>
      <c r="N55" s="236">
        <f t="shared" si="18"/>
        <v>18.2</v>
      </c>
      <c r="O55" s="236">
        <f t="shared" si="19"/>
        <v>18.2</v>
      </c>
      <c r="P55" s="123">
        <f t="shared" si="20"/>
        <v>18.2</v>
      </c>
      <c r="Q55" s="417"/>
      <c r="R55" s="417"/>
      <c r="S55" s="417"/>
      <c r="T55" s="414"/>
      <c r="U55" s="414"/>
      <c r="V55" s="411"/>
      <c r="W55" s="3"/>
      <c r="X55" s="3"/>
      <c r="Y55" s="262"/>
      <c r="Z55" s="262"/>
    </row>
    <row r="56" spans="1:26" x14ac:dyDescent="0.25">
      <c r="A56" s="3"/>
      <c r="B56" s="390"/>
      <c r="C56" s="348"/>
      <c r="D56" s="348"/>
      <c r="E56" s="348"/>
      <c r="F56" s="105" t="s">
        <v>12</v>
      </c>
      <c r="G56" s="125">
        <v>791</v>
      </c>
      <c r="H56" s="113">
        <v>4</v>
      </c>
      <c r="I56" s="113">
        <v>5</v>
      </c>
      <c r="J56" s="113">
        <v>5</v>
      </c>
      <c r="K56" s="113">
        <v>4</v>
      </c>
      <c r="L56" s="113">
        <v>5</v>
      </c>
      <c r="M56" s="113">
        <v>5</v>
      </c>
      <c r="N56" s="236">
        <f t="shared" si="18"/>
        <v>3.1640000000000001</v>
      </c>
      <c r="O56" s="236">
        <f t="shared" si="19"/>
        <v>3.9550000000000001</v>
      </c>
      <c r="P56" s="123">
        <f t="shared" si="20"/>
        <v>3.9550000000000001</v>
      </c>
      <c r="Q56" s="417"/>
      <c r="R56" s="417"/>
      <c r="S56" s="417"/>
      <c r="T56" s="414"/>
      <c r="U56" s="414"/>
      <c r="V56" s="411"/>
      <c r="W56" s="3"/>
      <c r="X56" s="3"/>
      <c r="Y56" s="262"/>
      <c r="Z56" s="262"/>
    </row>
    <row r="57" spans="1:26" ht="15.75" x14ac:dyDescent="0.25">
      <c r="A57" s="3"/>
      <c r="B57" s="390"/>
      <c r="C57" s="348"/>
      <c r="D57" s="348"/>
      <c r="E57" s="348"/>
      <c r="F57" s="106" t="s">
        <v>27</v>
      </c>
      <c r="G57" s="125">
        <v>80</v>
      </c>
      <c r="H57" s="116">
        <v>0.2</v>
      </c>
      <c r="I57" s="116">
        <v>0.2</v>
      </c>
      <c r="J57" s="116">
        <v>0.2</v>
      </c>
      <c r="K57" s="116">
        <v>0.2</v>
      </c>
      <c r="L57" s="116">
        <v>0.2</v>
      </c>
      <c r="M57" s="116">
        <v>0.2</v>
      </c>
      <c r="N57" s="236">
        <f t="shared" si="18"/>
        <v>1.6E-2</v>
      </c>
      <c r="O57" s="236">
        <f t="shared" si="19"/>
        <v>1.6E-2</v>
      </c>
      <c r="P57" s="123">
        <f t="shared" si="20"/>
        <v>1.6E-2</v>
      </c>
      <c r="Q57" s="417"/>
      <c r="R57" s="417"/>
      <c r="S57" s="417"/>
      <c r="T57" s="414"/>
      <c r="U57" s="414"/>
      <c r="V57" s="411"/>
      <c r="W57" s="3"/>
      <c r="X57" s="3"/>
      <c r="Y57" s="262"/>
      <c r="Z57" s="262"/>
    </row>
    <row r="58" spans="1:26" x14ac:dyDescent="0.25">
      <c r="A58" s="3"/>
      <c r="B58" s="390"/>
      <c r="C58" s="348"/>
      <c r="D58" s="348"/>
      <c r="E58" s="348"/>
      <c r="F58" s="105" t="s">
        <v>84</v>
      </c>
      <c r="G58" s="125">
        <v>1800</v>
      </c>
      <c r="H58" s="116">
        <v>0.01</v>
      </c>
      <c r="I58" s="116">
        <v>0.01</v>
      </c>
      <c r="J58" s="116">
        <v>0.01</v>
      </c>
      <c r="K58" s="116">
        <v>0.01</v>
      </c>
      <c r="L58" s="116">
        <v>0.01</v>
      </c>
      <c r="M58" s="116">
        <v>0.01</v>
      </c>
      <c r="N58" s="236">
        <f t="shared" si="18"/>
        <v>1.7999999999999999E-2</v>
      </c>
      <c r="O58" s="236">
        <f t="shared" si="19"/>
        <v>1.7999999999999999E-2</v>
      </c>
      <c r="P58" s="123">
        <f t="shared" si="20"/>
        <v>1.7999999999999999E-2</v>
      </c>
      <c r="Q58" s="417"/>
      <c r="R58" s="417"/>
      <c r="S58" s="417"/>
      <c r="T58" s="414"/>
      <c r="U58" s="414"/>
      <c r="V58" s="411"/>
      <c r="W58" s="3"/>
      <c r="X58" s="3"/>
      <c r="Y58" s="262"/>
      <c r="Z58" s="262"/>
    </row>
    <row r="59" spans="1:26" x14ac:dyDescent="0.25">
      <c r="A59" s="3"/>
      <c r="B59" s="426"/>
      <c r="C59" s="349"/>
      <c r="D59" s="349"/>
      <c r="E59" s="349"/>
      <c r="F59" s="105" t="s">
        <v>58</v>
      </c>
      <c r="G59" s="125">
        <v>800</v>
      </c>
      <c r="H59" s="125">
        <v>5</v>
      </c>
      <c r="I59" s="125">
        <v>5</v>
      </c>
      <c r="J59" s="125">
        <v>5</v>
      </c>
      <c r="K59" s="125">
        <v>3</v>
      </c>
      <c r="L59" s="125">
        <v>3</v>
      </c>
      <c r="M59" s="125">
        <v>3</v>
      </c>
      <c r="N59" s="236">
        <f>H57*G57/1000</f>
        <v>1.6E-2</v>
      </c>
      <c r="O59" s="236">
        <f>I57*H57/1000</f>
        <v>4.000000000000001E-5</v>
      </c>
      <c r="P59" s="123">
        <f t="shared" si="20"/>
        <v>4</v>
      </c>
      <c r="Q59" s="418"/>
      <c r="R59" s="418"/>
      <c r="S59" s="418"/>
      <c r="T59" s="415"/>
      <c r="U59" s="415"/>
      <c r="V59" s="412"/>
      <c r="W59" s="3"/>
      <c r="X59" s="3"/>
      <c r="Y59" s="262"/>
      <c r="Z59" s="262"/>
    </row>
    <row r="60" spans="1:26" ht="15.75" x14ac:dyDescent="0.25">
      <c r="A60" s="3"/>
      <c r="B60" s="389" t="s">
        <v>66</v>
      </c>
      <c r="C60" s="427" t="s">
        <v>45</v>
      </c>
      <c r="D60" s="427" t="s">
        <v>45</v>
      </c>
      <c r="E60" s="427" t="s">
        <v>45</v>
      </c>
      <c r="F60" s="106" t="s">
        <v>67</v>
      </c>
      <c r="G60" s="236">
        <v>5000</v>
      </c>
      <c r="H60" s="116">
        <v>0.1</v>
      </c>
      <c r="I60" s="116">
        <v>0.1</v>
      </c>
      <c r="J60" s="116">
        <v>0.1</v>
      </c>
      <c r="K60" s="113">
        <v>50</v>
      </c>
      <c r="L60" s="113">
        <v>50</v>
      </c>
      <c r="M60" s="113">
        <v>50</v>
      </c>
      <c r="N60" s="236">
        <f t="shared" ref="N60:N63" si="21">H60*G60/1000</f>
        <v>0.5</v>
      </c>
      <c r="O60" s="236">
        <f t="shared" ref="O60:O63" si="22">I60*G60/1000</f>
        <v>0.5</v>
      </c>
      <c r="P60" s="236">
        <f t="shared" si="20"/>
        <v>0.5</v>
      </c>
      <c r="Q60" s="416">
        <f>SUM(N60:N61)</f>
        <v>1.7749999999999999</v>
      </c>
      <c r="R60" s="416">
        <f t="shared" ref="R60:S60" si="23">SUM(O60:O61)</f>
        <v>1.7749999999999999</v>
      </c>
      <c r="S60" s="416">
        <f t="shared" si="23"/>
        <v>1.7749999999999999</v>
      </c>
      <c r="T60" s="416">
        <f>(Q60*1.5)</f>
        <v>2.6624999999999996</v>
      </c>
      <c r="U60" s="416">
        <f>(R60*1.5)</f>
        <v>2.6624999999999996</v>
      </c>
      <c r="V60" s="416">
        <f>(S60*1.5)</f>
        <v>2.6624999999999996</v>
      </c>
      <c r="W60" s="3"/>
      <c r="X60" s="3"/>
      <c r="Y60" s="262"/>
      <c r="Z60" s="262"/>
    </row>
    <row r="61" spans="1:26" ht="15.75" x14ac:dyDescent="0.25">
      <c r="A61" s="3"/>
      <c r="B61" s="426"/>
      <c r="C61" s="349"/>
      <c r="D61" s="349"/>
      <c r="E61" s="349"/>
      <c r="F61" s="106" t="s">
        <v>31</v>
      </c>
      <c r="G61" s="236">
        <v>425</v>
      </c>
      <c r="H61" s="113">
        <v>3</v>
      </c>
      <c r="I61" s="113">
        <v>3</v>
      </c>
      <c r="J61" s="113">
        <v>3</v>
      </c>
      <c r="K61" s="113">
        <v>3</v>
      </c>
      <c r="L61" s="113">
        <v>3</v>
      </c>
      <c r="M61" s="113">
        <v>3</v>
      </c>
      <c r="N61" s="236">
        <f t="shared" si="21"/>
        <v>1.2749999999999999</v>
      </c>
      <c r="O61" s="236">
        <f t="shared" si="22"/>
        <v>1.2749999999999999</v>
      </c>
      <c r="P61" s="236">
        <f t="shared" si="20"/>
        <v>1.2749999999999999</v>
      </c>
      <c r="Q61" s="418"/>
      <c r="R61" s="418"/>
      <c r="S61" s="418"/>
      <c r="T61" s="418"/>
      <c r="U61" s="418"/>
      <c r="V61" s="418"/>
      <c r="W61" s="3"/>
      <c r="X61" s="3"/>
      <c r="Y61" s="262"/>
      <c r="Z61" s="262"/>
    </row>
    <row r="62" spans="1:26" ht="15.75" x14ac:dyDescent="0.25">
      <c r="A62" s="3"/>
      <c r="B62" s="121" t="s">
        <v>65</v>
      </c>
      <c r="C62" s="122">
        <v>120</v>
      </c>
      <c r="D62" s="122">
        <v>120</v>
      </c>
      <c r="E62" s="122">
        <v>120</v>
      </c>
      <c r="F62" s="106" t="s">
        <v>50</v>
      </c>
      <c r="G62" s="236">
        <v>751</v>
      </c>
      <c r="H62" s="113">
        <v>150</v>
      </c>
      <c r="I62" s="113">
        <v>150</v>
      </c>
      <c r="J62" s="113">
        <v>150</v>
      </c>
      <c r="K62" s="113">
        <v>120</v>
      </c>
      <c r="L62" s="113">
        <v>120</v>
      </c>
      <c r="M62" s="113">
        <v>120</v>
      </c>
      <c r="N62" s="236">
        <f t="shared" si="21"/>
        <v>112.65</v>
      </c>
      <c r="O62" s="236">
        <f t="shared" si="22"/>
        <v>112.65</v>
      </c>
      <c r="P62" s="236">
        <f t="shared" si="20"/>
        <v>112.65</v>
      </c>
      <c r="Q62" s="108">
        <f t="shared" ref="Q62:S63" si="24">SUM(N62)</f>
        <v>112.65</v>
      </c>
      <c r="R62" s="108">
        <f t="shared" si="24"/>
        <v>112.65</v>
      </c>
      <c r="S62" s="108">
        <f t="shared" si="24"/>
        <v>112.65</v>
      </c>
      <c r="T62" s="236">
        <f t="shared" ref="T62:V63" si="25">Q62*1.5</f>
        <v>168.97500000000002</v>
      </c>
      <c r="U62" s="167">
        <f t="shared" si="25"/>
        <v>168.97500000000002</v>
      </c>
      <c r="V62" s="168">
        <f t="shared" si="25"/>
        <v>168.97500000000002</v>
      </c>
      <c r="W62" s="3"/>
      <c r="X62" s="3"/>
      <c r="Y62" s="262"/>
      <c r="Z62" s="262"/>
    </row>
    <row r="63" spans="1:26" ht="30" x14ac:dyDescent="0.25">
      <c r="A63" s="3"/>
      <c r="B63" s="124" t="s">
        <v>109</v>
      </c>
      <c r="C63" s="125">
        <v>30</v>
      </c>
      <c r="D63" s="125">
        <v>50</v>
      </c>
      <c r="E63" s="125">
        <v>50</v>
      </c>
      <c r="F63" s="126" t="s">
        <v>109</v>
      </c>
      <c r="G63" s="235">
        <v>550</v>
      </c>
      <c r="H63" s="113">
        <v>30</v>
      </c>
      <c r="I63" s="113">
        <v>50</v>
      </c>
      <c r="J63" s="113">
        <v>50</v>
      </c>
      <c r="K63" s="113">
        <v>30</v>
      </c>
      <c r="L63" s="113">
        <v>50</v>
      </c>
      <c r="M63" s="113">
        <v>50</v>
      </c>
      <c r="N63" s="236">
        <f t="shared" si="21"/>
        <v>16.5</v>
      </c>
      <c r="O63" s="236">
        <f t="shared" si="22"/>
        <v>27.5</v>
      </c>
      <c r="P63" s="236">
        <f t="shared" si="20"/>
        <v>27.5</v>
      </c>
      <c r="Q63" s="237">
        <f t="shared" si="24"/>
        <v>16.5</v>
      </c>
      <c r="R63" s="237">
        <f t="shared" si="24"/>
        <v>27.5</v>
      </c>
      <c r="S63" s="237">
        <f t="shared" si="24"/>
        <v>27.5</v>
      </c>
      <c r="T63" s="237">
        <f t="shared" si="25"/>
        <v>24.75</v>
      </c>
      <c r="U63" s="246">
        <f t="shared" si="25"/>
        <v>41.25</v>
      </c>
      <c r="V63" s="169">
        <f t="shared" si="25"/>
        <v>41.25</v>
      </c>
      <c r="W63" s="3"/>
      <c r="X63" s="3"/>
      <c r="Y63" s="262"/>
      <c r="Z63" s="262"/>
    </row>
    <row r="64" spans="1:26" ht="15.75" thickBot="1" x14ac:dyDescent="0.3">
      <c r="A64" s="3"/>
      <c r="B64" s="475"/>
      <c r="C64" s="476"/>
      <c r="D64" s="476"/>
      <c r="E64" s="476"/>
      <c r="F64" s="476"/>
      <c r="G64" s="476"/>
      <c r="H64" s="476"/>
      <c r="I64" s="476"/>
      <c r="J64" s="476"/>
      <c r="K64" s="476"/>
      <c r="L64" s="476"/>
      <c r="M64" s="476"/>
      <c r="N64" s="476"/>
      <c r="O64" s="476"/>
      <c r="P64" s="510"/>
      <c r="Q64" s="170">
        <f>SUM(Q47:Q63)</f>
        <v>371.68499999999995</v>
      </c>
      <c r="R64" s="170">
        <f t="shared" ref="R64:V64" si="26">SUM(R47:R63)</f>
        <v>416.79404</v>
      </c>
      <c r="S64" s="170">
        <f t="shared" si="26"/>
        <v>451.26900000000001</v>
      </c>
      <c r="T64" s="170">
        <f t="shared" si="26"/>
        <v>557.52749999999992</v>
      </c>
      <c r="U64" s="170">
        <f t="shared" si="26"/>
        <v>625.19106000000011</v>
      </c>
      <c r="V64" s="170">
        <f t="shared" si="26"/>
        <v>676.90350000000001</v>
      </c>
      <c r="W64" s="3"/>
      <c r="X64" s="3"/>
      <c r="Y64" s="262"/>
      <c r="Z64" s="262"/>
    </row>
    <row r="65" spans="1:26" ht="17.25" customHeight="1" thickBot="1" x14ac:dyDescent="0.3">
      <c r="A65" s="3"/>
      <c r="B65" s="472" t="s">
        <v>38</v>
      </c>
      <c r="C65" s="473"/>
      <c r="D65" s="473"/>
      <c r="E65" s="473"/>
      <c r="F65" s="473"/>
      <c r="G65" s="473"/>
      <c r="H65" s="473"/>
      <c r="I65" s="473"/>
      <c r="J65" s="473"/>
      <c r="K65" s="473"/>
      <c r="L65" s="473"/>
      <c r="M65" s="473"/>
      <c r="N65" s="473"/>
      <c r="O65" s="473"/>
      <c r="P65" s="474"/>
      <c r="Q65" s="109"/>
      <c r="R65" s="109"/>
      <c r="S65" s="109"/>
      <c r="T65" s="3"/>
      <c r="U65" s="3"/>
      <c r="V65" s="3"/>
      <c r="W65" s="3"/>
      <c r="X65" s="3"/>
      <c r="Y65" s="262"/>
      <c r="Z65" s="262"/>
    </row>
    <row r="66" spans="1:26" ht="21" customHeight="1" x14ac:dyDescent="0.25">
      <c r="A66" s="3"/>
      <c r="B66" s="502" t="s">
        <v>137</v>
      </c>
      <c r="C66" s="442">
        <v>70</v>
      </c>
      <c r="D66" s="442">
        <v>90</v>
      </c>
      <c r="E66" s="442">
        <v>100</v>
      </c>
      <c r="F66" s="104" t="s">
        <v>62</v>
      </c>
      <c r="G66" s="150">
        <v>2850</v>
      </c>
      <c r="H66" s="151">
        <v>80</v>
      </c>
      <c r="I66" s="152">
        <v>98</v>
      </c>
      <c r="J66" s="151">
        <v>105</v>
      </c>
      <c r="K66" s="151">
        <v>74</v>
      </c>
      <c r="L66" s="151">
        <v>75</v>
      </c>
      <c r="M66" s="151">
        <v>98</v>
      </c>
      <c r="N66" s="253">
        <f t="shared" ref="N66:N82" si="27">H66*G66/1000</f>
        <v>228</v>
      </c>
      <c r="O66" s="253">
        <f t="shared" ref="O66:O71" si="28">J66*G66/1000</f>
        <v>299.25</v>
      </c>
      <c r="P66" s="115">
        <f t="shared" ref="P66:P82" si="29">J66*G66/1000</f>
        <v>299.25</v>
      </c>
      <c r="Q66" s="445">
        <f>SUM(N66:N71)</f>
        <v>242.358</v>
      </c>
      <c r="R66" s="445">
        <f t="shared" ref="R66:S66" si="30">SUM(O66:O71)</f>
        <v>320.70800000000003</v>
      </c>
      <c r="S66" s="445">
        <f t="shared" si="30"/>
        <v>320.70800000000003</v>
      </c>
      <c r="T66" s="446">
        <f>Q66*1.5</f>
        <v>363.53700000000003</v>
      </c>
      <c r="U66" s="446">
        <f>R66*1.5</f>
        <v>481.06200000000001</v>
      </c>
      <c r="V66" s="410">
        <f>S66*1.5</f>
        <v>481.06200000000001</v>
      </c>
      <c r="W66" s="3"/>
      <c r="X66" s="3"/>
      <c r="Y66" s="262"/>
      <c r="Z66" s="262"/>
    </row>
    <row r="67" spans="1:26" x14ac:dyDescent="0.25">
      <c r="A67" s="3"/>
      <c r="B67" s="390"/>
      <c r="C67" s="443"/>
      <c r="D67" s="443"/>
      <c r="E67" s="443"/>
      <c r="F67" s="126" t="s">
        <v>40</v>
      </c>
      <c r="G67" s="108">
        <v>204</v>
      </c>
      <c r="H67" s="125">
        <v>6</v>
      </c>
      <c r="I67" s="120">
        <v>10</v>
      </c>
      <c r="J67" s="125">
        <v>10</v>
      </c>
      <c r="K67" s="125">
        <v>5</v>
      </c>
      <c r="L67" s="125">
        <v>8</v>
      </c>
      <c r="M67" s="125">
        <v>10</v>
      </c>
      <c r="N67" s="236">
        <f t="shared" si="27"/>
        <v>1.224</v>
      </c>
      <c r="O67" s="236">
        <f t="shared" si="28"/>
        <v>2.04</v>
      </c>
      <c r="P67" s="123">
        <f t="shared" si="29"/>
        <v>2.04</v>
      </c>
      <c r="Q67" s="417"/>
      <c r="R67" s="417"/>
      <c r="S67" s="417"/>
      <c r="T67" s="414"/>
      <c r="U67" s="414"/>
      <c r="V67" s="411"/>
      <c r="W67" s="3"/>
      <c r="X67" s="3"/>
      <c r="Y67" s="262"/>
      <c r="Z67" s="262"/>
    </row>
    <row r="68" spans="1:26" ht="15.75" customHeight="1" x14ac:dyDescent="0.25">
      <c r="A68" s="3"/>
      <c r="B68" s="390"/>
      <c r="C68" s="443"/>
      <c r="D68" s="443"/>
      <c r="E68" s="443"/>
      <c r="F68" s="105" t="s">
        <v>63</v>
      </c>
      <c r="G68" s="108">
        <v>750</v>
      </c>
      <c r="H68" s="125">
        <v>13</v>
      </c>
      <c r="I68" s="120">
        <v>15</v>
      </c>
      <c r="J68" s="125">
        <v>20</v>
      </c>
      <c r="K68" s="125">
        <v>13</v>
      </c>
      <c r="L68" s="125">
        <v>15</v>
      </c>
      <c r="M68" s="125">
        <v>20</v>
      </c>
      <c r="N68" s="236">
        <f t="shared" si="27"/>
        <v>9.75</v>
      </c>
      <c r="O68" s="236">
        <f t="shared" si="28"/>
        <v>15</v>
      </c>
      <c r="P68" s="123">
        <f t="shared" si="29"/>
        <v>15</v>
      </c>
      <c r="Q68" s="417"/>
      <c r="R68" s="417"/>
      <c r="S68" s="417"/>
      <c r="T68" s="414"/>
      <c r="U68" s="414"/>
      <c r="V68" s="411"/>
      <c r="W68" s="3"/>
      <c r="X68" s="3"/>
      <c r="Y68" s="262"/>
      <c r="Z68" s="262"/>
    </row>
    <row r="69" spans="1:26" x14ac:dyDescent="0.25">
      <c r="A69" s="3"/>
      <c r="B69" s="390"/>
      <c r="C69" s="443"/>
      <c r="D69" s="443"/>
      <c r="E69" s="443"/>
      <c r="F69" s="105" t="s">
        <v>95</v>
      </c>
      <c r="G69" s="108">
        <v>517</v>
      </c>
      <c r="H69" s="125">
        <v>5</v>
      </c>
      <c r="I69" s="120">
        <v>5</v>
      </c>
      <c r="J69" s="125">
        <v>7</v>
      </c>
      <c r="K69" s="125">
        <v>5</v>
      </c>
      <c r="L69" s="120">
        <v>5</v>
      </c>
      <c r="M69" s="125">
        <v>7</v>
      </c>
      <c r="N69" s="236">
        <f t="shared" si="27"/>
        <v>2.585</v>
      </c>
      <c r="O69" s="236">
        <f t="shared" si="28"/>
        <v>3.6190000000000002</v>
      </c>
      <c r="P69" s="123">
        <f t="shared" si="29"/>
        <v>3.6190000000000002</v>
      </c>
      <c r="Q69" s="417"/>
      <c r="R69" s="417"/>
      <c r="S69" s="417"/>
      <c r="T69" s="414"/>
      <c r="U69" s="414"/>
      <c r="V69" s="411"/>
      <c r="W69" s="3"/>
      <c r="X69" s="3"/>
      <c r="Y69" s="262"/>
      <c r="Z69" s="262"/>
    </row>
    <row r="70" spans="1:26" ht="15.75" x14ac:dyDescent="0.25">
      <c r="A70" s="3"/>
      <c r="B70" s="390"/>
      <c r="C70" s="443"/>
      <c r="D70" s="443"/>
      <c r="E70" s="443"/>
      <c r="F70" s="106" t="s">
        <v>27</v>
      </c>
      <c r="G70" s="236">
        <v>80</v>
      </c>
      <c r="H70" s="116">
        <v>0.1</v>
      </c>
      <c r="I70" s="120">
        <v>0.1</v>
      </c>
      <c r="J70" s="116">
        <v>0.1</v>
      </c>
      <c r="K70" s="116">
        <v>0.1</v>
      </c>
      <c r="L70" s="120">
        <v>0.1</v>
      </c>
      <c r="M70" s="116">
        <v>0.1</v>
      </c>
      <c r="N70" s="236">
        <f t="shared" si="27"/>
        <v>8.0000000000000002E-3</v>
      </c>
      <c r="O70" s="236">
        <f t="shared" si="28"/>
        <v>8.0000000000000002E-3</v>
      </c>
      <c r="P70" s="123">
        <f t="shared" si="29"/>
        <v>8.0000000000000002E-3</v>
      </c>
      <c r="Q70" s="417"/>
      <c r="R70" s="417"/>
      <c r="S70" s="417"/>
      <c r="T70" s="414"/>
      <c r="U70" s="414"/>
      <c r="V70" s="411"/>
      <c r="W70" s="3"/>
      <c r="X70" s="3"/>
      <c r="Y70" s="262"/>
      <c r="Z70" s="262"/>
    </row>
    <row r="71" spans="1:26" ht="15.75" customHeight="1" x14ac:dyDescent="0.25">
      <c r="A71" s="3"/>
      <c r="B71" s="426"/>
      <c r="C71" s="444"/>
      <c r="D71" s="444"/>
      <c r="E71" s="444"/>
      <c r="F71" s="105" t="s">
        <v>12</v>
      </c>
      <c r="G71" s="236">
        <v>791</v>
      </c>
      <c r="H71" s="113">
        <v>1</v>
      </c>
      <c r="I71" s="120">
        <v>3</v>
      </c>
      <c r="J71" s="113">
        <v>1</v>
      </c>
      <c r="K71" s="113">
        <v>1</v>
      </c>
      <c r="L71" s="120">
        <v>3</v>
      </c>
      <c r="M71" s="113">
        <v>1</v>
      </c>
      <c r="N71" s="236">
        <f t="shared" si="27"/>
        <v>0.79100000000000004</v>
      </c>
      <c r="O71" s="236">
        <f t="shared" si="28"/>
        <v>0.79100000000000004</v>
      </c>
      <c r="P71" s="123">
        <f t="shared" si="29"/>
        <v>0.79100000000000004</v>
      </c>
      <c r="Q71" s="418"/>
      <c r="R71" s="418"/>
      <c r="S71" s="418"/>
      <c r="T71" s="415"/>
      <c r="U71" s="415"/>
      <c r="V71" s="412"/>
      <c r="W71" s="3"/>
      <c r="X71" s="3"/>
      <c r="Y71" s="262"/>
      <c r="Z71" s="262"/>
    </row>
    <row r="72" spans="1:26" ht="15.75" customHeight="1" x14ac:dyDescent="0.25">
      <c r="A72" s="3"/>
      <c r="B72" s="389" t="s">
        <v>72</v>
      </c>
      <c r="C72" s="494">
        <v>20</v>
      </c>
      <c r="D72" s="494">
        <v>20</v>
      </c>
      <c r="E72" s="494">
        <v>20</v>
      </c>
      <c r="F72" s="106" t="s">
        <v>69</v>
      </c>
      <c r="G72" s="236">
        <v>417</v>
      </c>
      <c r="H72" s="114">
        <v>10</v>
      </c>
      <c r="I72" s="114">
        <v>10</v>
      </c>
      <c r="J72" s="114">
        <v>10</v>
      </c>
      <c r="K72" s="114">
        <v>10</v>
      </c>
      <c r="L72" s="114">
        <v>10</v>
      </c>
      <c r="M72" s="114">
        <v>10</v>
      </c>
      <c r="N72" s="236">
        <f t="shared" si="27"/>
        <v>4.17</v>
      </c>
      <c r="O72" s="236">
        <f t="shared" ref="O72:O79" si="31">I72*G72/1000</f>
        <v>4.17</v>
      </c>
      <c r="P72" s="123">
        <f t="shared" si="29"/>
        <v>4.17</v>
      </c>
      <c r="Q72" s="416">
        <f>SUM(N72:N75)</f>
        <v>22.071000000000002</v>
      </c>
      <c r="R72" s="416">
        <f t="shared" ref="R72:S72" si="32">SUM(O72:O75)</f>
        <v>22.071000000000002</v>
      </c>
      <c r="S72" s="416">
        <f t="shared" si="32"/>
        <v>22.071000000000002</v>
      </c>
      <c r="T72" s="413">
        <f>Q72*1.5</f>
        <v>33.106500000000004</v>
      </c>
      <c r="U72" s="413">
        <f>R72*1.5</f>
        <v>33.106500000000004</v>
      </c>
      <c r="V72" s="462">
        <f>S72*1.5</f>
        <v>33.106500000000004</v>
      </c>
      <c r="W72" s="3"/>
      <c r="X72" s="3"/>
      <c r="Y72" s="262"/>
      <c r="Z72" s="262"/>
    </row>
    <row r="73" spans="1:26" ht="15.75" customHeight="1" x14ac:dyDescent="0.25">
      <c r="A73" s="3"/>
      <c r="B73" s="390"/>
      <c r="C73" s="443"/>
      <c r="D73" s="443"/>
      <c r="E73" s="443"/>
      <c r="F73" s="106" t="s">
        <v>73</v>
      </c>
      <c r="G73" s="236">
        <v>222</v>
      </c>
      <c r="H73" s="114">
        <v>3</v>
      </c>
      <c r="I73" s="114">
        <v>3</v>
      </c>
      <c r="J73" s="114">
        <v>3</v>
      </c>
      <c r="K73" s="114">
        <v>3</v>
      </c>
      <c r="L73" s="114">
        <v>3</v>
      </c>
      <c r="M73" s="114">
        <v>3</v>
      </c>
      <c r="N73" s="236">
        <f t="shared" si="27"/>
        <v>0.66600000000000004</v>
      </c>
      <c r="O73" s="236">
        <f t="shared" si="31"/>
        <v>0.66600000000000004</v>
      </c>
      <c r="P73" s="123">
        <f t="shared" si="29"/>
        <v>0.66600000000000004</v>
      </c>
      <c r="Q73" s="417"/>
      <c r="R73" s="417"/>
      <c r="S73" s="417"/>
      <c r="T73" s="414"/>
      <c r="U73" s="414"/>
      <c r="V73" s="411"/>
      <c r="W73" s="3"/>
      <c r="X73" s="3"/>
      <c r="Y73" s="262"/>
      <c r="Z73" s="262"/>
    </row>
    <row r="74" spans="1:26" ht="15.75" customHeight="1" x14ac:dyDescent="0.25">
      <c r="A74" s="3"/>
      <c r="B74" s="390"/>
      <c r="C74" s="443"/>
      <c r="D74" s="443"/>
      <c r="E74" s="443"/>
      <c r="F74" s="106" t="s">
        <v>14</v>
      </c>
      <c r="G74" s="236">
        <v>4400</v>
      </c>
      <c r="H74" s="114">
        <v>3</v>
      </c>
      <c r="I74" s="114">
        <v>3</v>
      </c>
      <c r="J74" s="114">
        <v>3</v>
      </c>
      <c r="K74" s="114">
        <v>3</v>
      </c>
      <c r="L74" s="114">
        <v>3</v>
      </c>
      <c r="M74" s="114">
        <v>3</v>
      </c>
      <c r="N74" s="236">
        <f t="shared" si="27"/>
        <v>13.2</v>
      </c>
      <c r="O74" s="236">
        <f t="shared" si="31"/>
        <v>13.2</v>
      </c>
      <c r="P74" s="123">
        <f t="shared" si="29"/>
        <v>13.2</v>
      </c>
      <c r="Q74" s="417"/>
      <c r="R74" s="417"/>
      <c r="S74" s="417"/>
      <c r="T74" s="414"/>
      <c r="U74" s="414"/>
      <c r="V74" s="411"/>
      <c r="W74" s="3"/>
      <c r="X74" s="3"/>
      <c r="Y74" s="262"/>
      <c r="Z74" s="262"/>
    </row>
    <row r="75" spans="1:26" ht="15.75" customHeight="1" thickBot="1" x14ac:dyDescent="0.3">
      <c r="A75" s="3"/>
      <c r="B75" s="426"/>
      <c r="C75" s="444"/>
      <c r="D75" s="444"/>
      <c r="E75" s="444"/>
      <c r="F75" s="106" t="s">
        <v>76</v>
      </c>
      <c r="G75" s="236">
        <v>1345</v>
      </c>
      <c r="H75" s="114">
        <v>3</v>
      </c>
      <c r="I75" s="114">
        <v>3</v>
      </c>
      <c r="J75" s="114">
        <v>3</v>
      </c>
      <c r="K75" s="114">
        <v>3</v>
      </c>
      <c r="L75" s="114">
        <v>3</v>
      </c>
      <c r="M75" s="114">
        <v>3</v>
      </c>
      <c r="N75" s="236">
        <f t="shared" si="27"/>
        <v>4.0350000000000001</v>
      </c>
      <c r="O75" s="236">
        <f t="shared" si="31"/>
        <v>4.0350000000000001</v>
      </c>
      <c r="P75" s="123">
        <f t="shared" si="29"/>
        <v>4.0350000000000001</v>
      </c>
      <c r="Q75" s="418"/>
      <c r="R75" s="418"/>
      <c r="S75" s="418"/>
      <c r="T75" s="508"/>
      <c r="U75" s="508"/>
      <c r="V75" s="509"/>
      <c r="W75" s="3"/>
      <c r="X75" s="3"/>
      <c r="Y75" s="262"/>
      <c r="Z75" s="262"/>
    </row>
    <row r="76" spans="1:26" ht="15.75" customHeight="1" x14ac:dyDescent="0.25">
      <c r="A76" s="3"/>
      <c r="B76" s="389" t="s">
        <v>93</v>
      </c>
      <c r="C76" s="449">
        <v>130</v>
      </c>
      <c r="D76" s="449">
        <v>150</v>
      </c>
      <c r="E76" s="449">
        <v>180</v>
      </c>
      <c r="F76" s="135" t="s">
        <v>77</v>
      </c>
      <c r="G76" s="236">
        <v>613</v>
      </c>
      <c r="H76" s="113">
        <v>45.5</v>
      </c>
      <c r="I76" s="113">
        <v>52.5</v>
      </c>
      <c r="J76" s="113">
        <v>63</v>
      </c>
      <c r="K76" s="113">
        <v>45.5</v>
      </c>
      <c r="L76" s="113">
        <v>52.5</v>
      </c>
      <c r="M76" s="113">
        <v>63</v>
      </c>
      <c r="N76" s="236">
        <f t="shared" si="27"/>
        <v>27.891500000000001</v>
      </c>
      <c r="O76" s="236">
        <f t="shared" si="31"/>
        <v>32.182499999999997</v>
      </c>
      <c r="P76" s="236">
        <f t="shared" si="29"/>
        <v>38.619</v>
      </c>
      <c r="Q76" s="416">
        <f>SUM(O76:O78)</f>
        <v>54.198499999999996</v>
      </c>
      <c r="R76" s="416">
        <f t="shared" ref="R76:S76" si="33">SUM(P76:P78)</f>
        <v>60.643000000000001</v>
      </c>
      <c r="S76" s="416">
        <f t="shared" si="33"/>
        <v>54.198499999999996</v>
      </c>
      <c r="T76" s="505">
        <f>(Q76*1.5)</f>
        <v>81.297749999999994</v>
      </c>
      <c r="U76" s="505">
        <f>(R76*1.5)</f>
        <v>90.964500000000001</v>
      </c>
      <c r="V76" s="505">
        <f>(S76*1.5)</f>
        <v>81.297749999999994</v>
      </c>
      <c r="W76" s="3"/>
      <c r="X76" s="3"/>
      <c r="Y76" s="262"/>
      <c r="Z76" s="262"/>
    </row>
    <row r="77" spans="1:26" ht="15.75" customHeight="1" x14ac:dyDescent="0.25">
      <c r="A77" s="3"/>
      <c r="B77" s="390"/>
      <c r="C77" s="451"/>
      <c r="D77" s="451"/>
      <c r="E77" s="451"/>
      <c r="F77" s="106" t="s">
        <v>27</v>
      </c>
      <c r="G77" s="236">
        <v>80</v>
      </c>
      <c r="H77" s="116">
        <v>0.1</v>
      </c>
      <c r="I77" s="116">
        <v>0.2</v>
      </c>
      <c r="J77" s="116">
        <v>0.3</v>
      </c>
      <c r="K77" s="116">
        <v>0.1</v>
      </c>
      <c r="L77" s="116">
        <v>0.2</v>
      </c>
      <c r="M77" s="116">
        <v>0.3</v>
      </c>
      <c r="N77" s="236">
        <f t="shared" si="27"/>
        <v>8.0000000000000002E-3</v>
      </c>
      <c r="O77" s="236">
        <f t="shared" si="31"/>
        <v>1.6E-2</v>
      </c>
      <c r="P77" s="236">
        <f t="shared" si="29"/>
        <v>2.4E-2</v>
      </c>
      <c r="Q77" s="417"/>
      <c r="R77" s="417"/>
      <c r="S77" s="417"/>
      <c r="T77" s="506"/>
      <c r="U77" s="506"/>
      <c r="V77" s="506"/>
      <c r="W77" s="3"/>
      <c r="X77" s="3"/>
      <c r="Y77" s="262"/>
      <c r="Z77" s="262"/>
    </row>
    <row r="78" spans="1:26" ht="15.75" customHeight="1" thickBot="1" x14ac:dyDescent="0.3">
      <c r="A78" s="3"/>
      <c r="B78" s="426"/>
      <c r="C78" s="450"/>
      <c r="D78" s="450"/>
      <c r="E78" s="450"/>
      <c r="F78" s="105" t="s">
        <v>14</v>
      </c>
      <c r="G78" s="236">
        <v>4400</v>
      </c>
      <c r="H78" s="113">
        <v>5</v>
      </c>
      <c r="I78" s="113">
        <v>5</v>
      </c>
      <c r="J78" s="113">
        <v>5</v>
      </c>
      <c r="K78" s="113">
        <v>5</v>
      </c>
      <c r="L78" s="113">
        <v>5</v>
      </c>
      <c r="M78" s="113">
        <v>5</v>
      </c>
      <c r="N78" s="236">
        <f t="shared" si="27"/>
        <v>22</v>
      </c>
      <c r="O78" s="236">
        <f t="shared" si="31"/>
        <v>22</v>
      </c>
      <c r="P78" s="236">
        <f t="shared" si="29"/>
        <v>22</v>
      </c>
      <c r="Q78" s="418"/>
      <c r="R78" s="418"/>
      <c r="S78" s="418"/>
      <c r="T78" s="507"/>
      <c r="U78" s="507"/>
      <c r="V78" s="507"/>
      <c r="W78" s="3"/>
      <c r="X78" s="3"/>
      <c r="Y78" s="262"/>
      <c r="Z78" s="262"/>
    </row>
    <row r="79" spans="1:26" ht="15.75" customHeight="1" x14ac:dyDescent="0.25">
      <c r="A79" s="3"/>
      <c r="B79" s="154" t="s">
        <v>124</v>
      </c>
      <c r="C79" s="244">
        <v>20</v>
      </c>
      <c r="D79" s="244">
        <v>25</v>
      </c>
      <c r="E79" s="244">
        <v>30</v>
      </c>
      <c r="F79" s="155" t="s">
        <v>123</v>
      </c>
      <c r="G79" s="236">
        <v>1000</v>
      </c>
      <c r="H79" s="116">
        <v>22</v>
      </c>
      <c r="I79" s="116">
        <v>27</v>
      </c>
      <c r="J79" s="116">
        <v>32</v>
      </c>
      <c r="K79" s="116">
        <v>20</v>
      </c>
      <c r="L79" s="156">
        <v>25</v>
      </c>
      <c r="M79" s="156">
        <v>30</v>
      </c>
      <c r="N79" s="236">
        <f t="shared" si="27"/>
        <v>22</v>
      </c>
      <c r="O79" s="253">
        <f t="shared" si="31"/>
        <v>27</v>
      </c>
      <c r="P79" s="115">
        <f t="shared" si="29"/>
        <v>32</v>
      </c>
      <c r="Q79" s="236">
        <f>N79</f>
        <v>22</v>
      </c>
      <c r="R79" s="236">
        <f t="shared" ref="R79:S79" si="34">O79</f>
        <v>27</v>
      </c>
      <c r="S79" s="236">
        <f t="shared" si="34"/>
        <v>32</v>
      </c>
      <c r="T79" s="242">
        <f t="shared" ref="T79:V80" si="35">Q79*1.5</f>
        <v>33</v>
      </c>
      <c r="U79" s="242">
        <f t="shared" si="35"/>
        <v>40.5</v>
      </c>
      <c r="V79" s="242">
        <f t="shared" si="35"/>
        <v>48</v>
      </c>
      <c r="W79" s="3"/>
      <c r="X79" s="3"/>
      <c r="Y79" s="262"/>
      <c r="Z79" s="262"/>
    </row>
    <row r="80" spans="1:26" ht="18" customHeight="1" x14ac:dyDescent="0.25">
      <c r="A80" s="3"/>
      <c r="B80" s="389" t="s">
        <v>35</v>
      </c>
      <c r="C80" s="494">
        <v>200</v>
      </c>
      <c r="D80" s="494">
        <v>200</v>
      </c>
      <c r="E80" s="494">
        <v>200</v>
      </c>
      <c r="F80" s="105" t="s">
        <v>36</v>
      </c>
      <c r="G80" s="236">
        <v>751</v>
      </c>
      <c r="H80" s="235">
        <v>143</v>
      </c>
      <c r="I80" s="235">
        <v>143</v>
      </c>
      <c r="J80" s="235">
        <v>143</v>
      </c>
      <c r="K80" s="235">
        <v>100</v>
      </c>
      <c r="L80" s="235">
        <v>100</v>
      </c>
      <c r="M80" s="235">
        <v>100</v>
      </c>
      <c r="N80" s="236">
        <f>H80*G80/1000</f>
        <v>107.393</v>
      </c>
      <c r="O80" s="236">
        <f>I80*G80/1000</f>
        <v>107.393</v>
      </c>
      <c r="P80" s="123">
        <f>J80*G80/1000</f>
        <v>107.393</v>
      </c>
      <c r="Q80" s="416">
        <f>SUM(N80:N81)</f>
        <v>108.66800000000001</v>
      </c>
      <c r="R80" s="416">
        <f t="shared" ref="R80:S80" si="36">SUM(O80:O81)</f>
        <v>108.66800000000001</v>
      </c>
      <c r="S80" s="416">
        <f t="shared" si="36"/>
        <v>108.66800000000001</v>
      </c>
      <c r="T80" s="413">
        <f t="shared" si="35"/>
        <v>163.00200000000001</v>
      </c>
      <c r="U80" s="413">
        <f t="shared" si="35"/>
        <v>163.00200000000001</v>
      </c>
      <c r="V80" s="413">
        <f t="shared" si="35"/>
        <v>163.00200000000001</v>
      </c>
      <c r="W80" s="3"/>
      <c r="X80" s="3"/>
      <c r="Y80" s="262"/>
      <c r="Z80" s="262"/>
    </row>
    <row r="81" spans="1:26" x14ac:dyDescent="0.25">
      <c r="A81" s="3"/>
      <c r="B81" s="426"/>
      <c r="C81" s="444"/>
      <c r="D81" s="444"/>
      <c r="E81" s="444"/>
      <c r="F81" s="148" t="s">
        <v>37</v>
      </c>
      <c r="G81" s="236">
        <v>425</v>
      </c>
      <c r="H81" s="113">
        <v>3</v>
      </c>
      <c r="I81" s="113">
        <v>3</v>
      </c>
      <c r="J81" s="113">
        <v>3</v>
      </c>
      <c r="K81" s="113">
        <v>3</v>
      </c>
      <c r="L81" s="113">
        <v>3</v>
      </c>
      <c r="M81" s="113">
        <v>3</v>
      </c>
      <c r="N81" s="236">
        <f>H81*G81/1000</f>
        <v>1.2749999999999999</v>
      </c>
      <c r="O81" s="236">
        <f>I81*G81/1000</f>
        <v>1.2749999999999999</v>
      </c>
      <c r="P81" s="123">
        <f>J81*G81/1000</f>
        <v>1.2749999999999999</v>
      </c>
      <c r="Q81" s="418"/>
      <c r="R81" s="418"/>
      <c r="S81" s="418"/>
      <c r="T81" s="415"/>
      <c r="U81" s="415"/>
      <c r="V81" s="415"/>
      <c r="W81" s="3"/>
      <c r="X81" s="3"/>
      <c r="Y81" s="262"/>
      <c r="Z81" s="262"/>
    </row>
    <row r="82" spans="1:26" ht="30" x14ac:dyDescent="0.25">
      <c r="A82" s="3"/>
      <c r="B82" s="171" t="s">
        <v>109</v>
      </c>
      <c r="C82" s="172">
        <v>30</v>
      </c>
      <c r="D82" s="172">
        <v>50</v>
      </c>
      <c r="E82" s="172">
        <v>50</v>
      </c>
      <c r="F82" s="173" t="s">
        <v>109</v>
      </c>
      <c r="G82" s="234">
        <v>550</v>
      </c>
      <c r="H82" s="174">
        <v>30</v>
      </c>
      <c r="I82" s="174">
        <v>50</v>
      </c>
      <c r="J82" s="174">
        <v>50</v>
      </c>
      <c r="K82" s="174">
        <v>30</v>
      </c>
      <c r="L82" s="174">
        <v>50</v>
      </c>
      <c r="M82" s="174">
        <v>50</v>
      </c>
      <c r="N82" s="237">
        <f t="shared" si="27"/>
        <v>16.5</v>
      </c>
      <c r="O82" s="237">
        <f>I82*G82/1000</f>
        <v>27.5</v>
      </c>
      <c r="P82" s="250">
        <f t="shared" si="29"/>
        <v>27.5</v>
      </c>
      <c r="Q82" s="236">
        <f>SUM(N82)</f>
        <v>16.5</v>
      </c>
      <c r="R82" s="236">
        <f t="shared" ref="R82:S82" si="37">SUM(O82)</f>
        <v>27.5</v>
      </c>
      <c r="S82" s="236">
        <f t="shared" si="37"/>
        <v>27.5</v>
      </c>
      <c r="T82" s="242">
        <f>Q82*1.5</f>
        <v>24.75</v>
      </c>
      <c r="U82" s="242">
        <f>R82*1.5</f>
        <v>41.25</v>
      </c>
      <c r="V82" s="243">
        <f>S82*1.5</f>
        <v>41.25</v>
      </c>
      <c r="W82" s="3"/>
      <c r="X82" s="3"/>
      <c r="Y82" s="262"/>
      <c r="Z82" s="262"/>
    </row>
    <row r="83" spans="1:26" ht="15.75" thickBot="1" x14ac:dyDescent="0.3">
      <c r="A83" s="3"/>
      <c r="B83" s="433"/>
      <c r="C83" s="434"/>
      <c r="D83" s="434"/>
      <c r="E83" s="434"/>
      <c r="F83" s="434"/>
      <c r="G83" s="434"/>
      <c r="H83" s="434"/>
      <c r="I83" s="434"/>
      <c r="J83" s="434"/>
      <c r="K83" s="434"/>
      <c r="L83" s="434"/>
      <c r="M83" s="434"/>
      <c r="N83" s="434"/>
      <c r="O83" s="434"/>
      <c r="P83" s="504"/>
      <c r="Q83" s="175">
        <f t="shared" ref="Q83:V83" si="38">SUM(Q66:Q82)</f>
        <v>465.79550000000006</v>
      </c>
      <c r="R83" s="176">
        <f t="shared" si="38"/>
        <v>566.59</v>
      </c>
      <c r="S83" s="176">
        <f t="shared" si="38"/>
        <v>565.14550000000008</v>
      </c>
      <c r="T83" s="176">
        <f t="shared" si="38"/>
        <v>698.69325000000003</v>
      </c>
      <c r="U83" s="176">
        <f t="shared" si="38"/>
        <v>849.88499999999999</v>
      </c>
      <c r="V83" s="177">
        <f t="shared" si="38"/>
        <v>847.7182499999999</v>
      </c>
      <c r="W83" s="3"/>
      <c r="X83" s="3"/>
      <c r="Y83" s="262"/>
      <c r="Z83" s="262"/>
    </row>
    <row r="84" spans="1:26" ht="15.75" thickBot="1" x14ac:dyDescent="0.3">
      <c r="A84" s="3"/>
      <c r="B84" s="472" t="s">
        <v>44</v>
      </c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3"/>
      <c r="N84" s="473"/>
      <c r="O84" s="473"/>
      <c r="P84" s="474"/>
      <c r="Q84" s="109"/>
      <c r="R84" s="109"/>
      <c r="S84" s="109"/>
      <c r="T84" s="3"/>
      <c r="U84" s="3"/>
      <c r="V84" s="3"/>
      <c r="W84" s="3"/>
      <c r="X84" s="3"/>
      <c r="Y84" s="262"/>
      <c r="Z84" s="262"/>
    </row>
    <row r="85" spans="1:26" ht="15" customHeight="1" x14ac:dyDescent="0.25">
      <c r="A85" s="3"/>
      <c r="B85" s="502" t="s">
        <v>138</v>
      </c>
      <c r="C85" s="503">
        <v>70</v>
      </c>
      <c r="D85" s="503">
        <v>90</v>
      </c>
      <c r="E85" s="503">
        <v>100</v>
      </c>
      <c r="F85" s="130" t="s">
        <v>59</v>
      </c>
      <c r="G85" s="253">
        <v>212</v>
      </c>
      <c r="H85" s="131">
        <v>49</v>
      </c>
      <c r="I85" s="131">
        <v>63</v>
      </c>
      <c r="J85" s="131">
        <v>70</v>
      </c>
      <c r="K85" s="131">
        <v>35</v>
      </c>
      <c r="L85" s="131">
        <v>45</v>
      </c>
      <c r="M85" s="131">
        <v>50</v>
      </c>
      <c r="N85" s="253">
        <f t="shared" ref="N85:N111" si="39">H85*G85/1000</f>
        <v>10.388</v>
      </c>
      <c r="O85" s="253">
        <f t="shared" ref="O85:O111" si="40">I85*G85/1000</f>
        <v>13.356</v>
      </c>
      <c r="P85" s="253">
        <f t="shared" ref="P85:P108" si="41">J85*G85/1000</f>
        <v>14.84</v>
      </c>
      <c r="Q85" s="445">
        <f>SUM(N85:N89)</f>
        <v>45.942000000000007</v>
      </c>
      <c r="R85" s="445">
        <f t="shared" ref="R85:S85" si="42">SUM(O85:O89)</f>
        <v>58.557500000000005</v>
      </c>
      <c r="S85" s="445">
        <f t="shared" si="42"/>
        <v>65.063000000000002</v>
      </c>
      <c r="T85" s="446">
        <f>Q85*1.5</f>
        <v>68.913000000000011</v>
      </c>
      <c r="U85" s="446">
        <f>R85*1.5</f>
        <v>87.836250000000007</v>
      </c>
      <c r="V85" s="410">
        <f>S85*1.5</f>
        <v>97.594500000000011</v>
      </c>
      <c r="W85" s="3"/>
      <c r="X85" s="3"/>
      <c r="Y85" s="262"/>
      <c r="Z85" s="262"/>
    </row>
    <row r="86" spans="1:26" ht="15.75" customHeight="1" x14ac:dyDescent="0.25">
      <c r="A86" s="3"/>
      <c r="B86" s="390"/>
      <c r="C86" s="451"/>
      <c r="D86" s="451"/>
      <c r="E86" s="451"/>
      <c r="F86" s="3" t="s">
        <v>34</v>
      </c>
      <c r="G86" s="132">
        <v>219</v>
      </c>
      <c r="H86" s="235">
        <v>21</v>
      </c>
      <c r="I86" s="235">
        <v>27</v>
      </c>
      <c r="J86" s="116">
        <v>30</v>
      </c>
      <c r="K86" s="235">
        <v>16</v>
      </c>
      <c r="L86" s="235">
        <v>21</v>
      </c>
      <c r="M86" s="116">
        <v>23</v>
      </c>
      <c r="N86" s="236">
        <f>H86*G88/1000</f>
        <v>16.611000000000001</v>
      </c>
      <c r="O86" s="236">
        <f>I86*G88/1000</f>
        <v>21.356999999999999</v>
      </c>
      <c r="P86" s="236">
        <f>J86*G88/1000</f>
        <v>23.73</v>
      </c>
      <c r="Q86" s="417"/>
      <c r="R86" s="417"/>
      <c r="S86" s="417"/>
      <c r="T86" s="414"/>
      <c r="U86" s="414"/>
      <c r="V86" s="411"/>
      <c r="W86" s="3"/>
      <c r="X86" s="3"/>
      <c r="Y86" s="262"/>
      <c r="Z86" s="262"/>
    </row>
    <row r="87" spans="1:26" ht="15.75" customHeight="1" x14ac:dyDescent="0.25">
      <c r="A87" s="3"/>
      <c r="B87" s="390"/>
      <c r="C87" s="451"/>
      <c r="D87" s="451"/>
      <c r="E87" s="451"/>
      <c r="F87" s="105" t="s">
        <v>36</v>
      </c>
      <c r="G87" s="236">
        <v>751</v>
      </c>
      <c r="H87" s="235">
        <v>21</v>
      </c>
      <c r="I87" s="235">
        <v>27</v>
      </c>
      <c r="J87" s="116">
        <v>30</v>
      </c>
      <c r="K87" s="235">
        <v>15</v>
      </c>
      <c r="L87" s="235">
        <v>19</v>
      </c>
      <c r="M87" s="116">
        <v>21</v>
      </c>
      <c r="N87" s="236">
        <f t="shared" si="39"/>
        <v>15.771000000000001</v>
      </c>
      <c r="O87" s="236">
        <f t="shared" si="40"/>
        <v>20.277000000000001</v>
      </c>
      <c r="P87" s="236">
        <f t="shared" si="41"/>
        <v>22.53</v>
      </c>
      <c r="Q87" s="417"/>
      <c r="R87" s="417"/>
      <c r="S87" s="417"/>
      <c r="T87" s="414"/>
      <c r="U87" s="414"/>
      <c r="V87" s="411"/>
      <c r="W87" s="3"/>
      <c r="X87" s="3"/>
      <c r="Y87" s="262"/>
      <c r="Z87" s="262"/>
    </row>
    <row r="88" spans="1:26" ht="15.75" customHeight="1" x14ac:dyDescent="0.25">
      <c r="A88" s="3"/>
      <c r="B88" s="390"/>
      <c r="C88" s="451"/>
      <c r="D88" s="451"/>
      <c r="E88" s="451"/>
      <c r="F88" s="105" t="s">
        <v>12</v>
      </c>
      <c r="G88" s="236">
        <v>791</v>
      </c>
      <c r="H88" s="116">
        <v>4</v>
      </c>
      <c r="I88" s="116">
        <v>4.5</v>
      </c>
      <c r="J88" s="116">
        <v>5</v>
      </c>
      <c r="K88" s="116">
        <v>4</v>
      </c>
      <c r="L88" s="116">
        <v>4.5</v>
      </c>
      <c r="M88" s="116">
        <v>5</v>
      </c>
      <c r="N88" s="236">
        <f t="shared" si="39"/>
        <v>3.1640000000000001</v>
      </c>
      <c r="O88" s="236">
        <f t="shared" si="40"/>
        <v>3.5594999999999999</v>
      </c>
      <c r="P88" s="236">
        <f t="shared" si="41"/>
        <v>3.9550000000000001</v>
      </c>
      <c r="Q88" s="417"/>
      <c r="R88" s="417"/>
      <c r="S88" s="417"/>
      <c r="T88" s="414"/>
      <c r="U88" s="414"/>
      <c r="V88" s="411"/>
      <c r="W88" s="3"/>
      <c r="X88" s="3"/>
      <c r="Y88" s="262"/>
      <c r="Z88" s="262"/>
    </row>
    <row r="89" spans="1:26" ht="15.75" x14ac:dyDescent="0.25">
      <c r="A89" s="3"/>
      <c r="B89" s="426"/>
      <c r="C89" s="450"/>
      <c r="D89" s="450"/>
      <c r="E89" s="450"/>
      <c r="F89" s="106" t="s">
        <v>27</v>
      </c>
      <c r="G89" s="236">
        <v>80</v>
      </c>
      <c r="H89" s="116">
        <v>0.1</v>
      </c>
      <c r="I89" s="116">
        <v>0.1</v>
      </c>
      <c r="J89" s="116">
        <v>0.1</v>
      </c>
      <c r="K89" s="116">
        <v>0.1</v>
      </c>
      <c r="L89" s="116">
        <v>0.1</v>
      </c>
      <c r="M89" s="116">
        <v>0.1</v>
      </c>
      <c r="N89" s="236">
        <f t="shared" si="39"/>
        <v>8.0000000000000002E-3</v>
      </c>
      <c r="O89" s="236">
        <f t="shared" si="40"/>
        <v>8.0000000000000002E-3</v>
      </c>
      <c r="P89" s="236">
        <f t="shared" si="41"/>
        <v>8.0000000000000002E-3</v>
      </c>
      <c r="Q89" s="418"/>
      <c r="R89" s="418"/>
      <c r="S89" s="418"/>
      <c r="T89" s="415"/>
      <c r="U89" s="415"/>
      <c r="V89" s="412"/>
      <c r="W89" s="3"/>
      <c r="X89" s="3"/>
      <c r="Y89" s="262"/>
      <c r="Z89" s="262"/>
    </row>
    <row r="90" spans="1:26" x14ac:dyDescent="0.25">
      <c r="A90" s="3"/>
      <c r="B90" s="389" t="s">
        <v>116</v>
      </c>
      <c r="C90" s="427" t="s">
        <v>45</v>
      </c>
      <c r="D90" s="427" t="s">
        <v>47</v>
      </c>
      <c r="E90" s="427" t="s">
        <v>112</v>
      </c>
      <c r="F90" s="148" t="s">
        <v>155</v>
      </c>
      <c r="G90" s="236">
        <v>4500</v>
      </c>
      <c r="H90" s="113">
        <v>50</v>
      </c>
      <c r="I90" s="113">
        <v>65</v>
      </c>
      <c r="J90" s="113">
        <v>80</v>
      </c>
      <c r="K90" s="113">
        <v>47</v>
      </c>
      <c r="L90" s="113">
        <v>58</v>
      </c>
      <c r="M90" s="113">
        <v>69</v>
      </c>
      <c r="N90" s="236">
        <f t="shared" si="39"/>
        <v>225</v>
      </c>
      <c r="O90" s="236">
        <f t="shared" si="40"/>
        <v>292.5</v>
      </c>
      <c r="P90" s="236">
        <f t="shared" si="41"/>
        <v>360</v>
      </c>
      <c r="Q90" s="416">
        <f>SUM(N90:N97)</f>
        <v>256.37099999999998</v>
      </c>
      <c r="R90" s="416">
        <f>SUM(O90:O97)</f>
        <v>330.47099999999995</v>
      </c>
      <c r="S90" s="416">
        <f>SUM(P90:P97)</f>
        <v>404.63599999999997</v>
      </c>
      <c r="T90" s="413">
        <f>Q90*1.5</f>
        <v>384.55649999999997</v>
      </c>
      <c r="U90" s="413">
        <f>R90*1.5</f>
        <v>495.70649999999989</v>
      </c>
      <c r="V90" s="413">
        <f>S90*1.5</f>
        <v>606.95399999999995</v>
      </c>
      <c r="W90" s="3"/>
      <c r="X90" s="3"/>
      <c r="Y90" s="262"/>
      <c r="Z90" s="262"/>
    </row>
    <row r="91" spans="1:26" x14ac:dyDescent="0.25">
      <c r="A91" s="3"/>
      <c r="B91" s="390"/>
      <c r="C91" s="348"/>
      <c r="D91" s="348"/>
      <c r="E91" s="348"/>
      <c r="F91" s="105" t="s">
        <v>39</v>
      </c>
      <c r="G91" s="236">
        <v>276</v>
      </c>
      <c r="H91" s="113">
        <v>53</v>
      </c>
      <c r="I91" s="113">
        <v>66</v>
      </c>
      <c r="J91" s="113">
        <v>80</v>
      </c>
      <c r="K91" s="113">
        <v>40</v>
      </c>
      <c r="L91" s="113">
        <v>50</v>
      </c>
      <c r="M91" s="113">
        <v>60</v>
      </c>
      <c r="N91" s="236">
        <f t="shared" si="39"/>
        <v>14.628</v>
      </c>
      <c r="O91" s="236">
        <f t="shared" si="40"/>
        <v>18.216000000000001</v>
      </c>
      <c r="P91" s="236">
        <f t="shared" si="41"/>
        <v>22.08</v>
      </c>
      <c r="Q91" s="417"/>
      <c r="R91" s="417"/>
      <c r="S91" s="417"/>
      <c r="T91" s="414"/>
      <c r="U91" s="414"/>
      <c r="V91" s="414"/>
      <c r="W91" s="3"/>
      <c r="X91" s="3"/>
      <c r="Y91" s="262"/>
      <c r="Z91" s="262"/>
    </row>
    <row r="92" spans="1:26" x14ac:dyDescent="0.25">
      <c r="A92" s="3"/>
      <c r="B92" s="390"/>
      <c r="C92" s="348"/>
      <c r="D92" s="348"/>
      <c r="E92" s="348"/>
      <c r="F92" s="136" t="s">
        <v>56</v>
      </c>
      <c r="G92" s="236">
        <v>289</v>
      </c>
      <c r="H92" s="113">
        <v>16</v>
      </c>
      <c r="I92" s="113">
        <v>20</v>
      </c>
      <c r="J92" s="113">
        <v>24</v>
      </c>
      <c r="K92" s="113">
        <v>16</v>
      </c>
      <c r="L92" s="113">
        <v>20</v>
      </c>
      <c r="M92" s="113">
        <v>24</v>
      </c>
      <c r="N92" s="236">
        <f t="shared" si="39"/>
        <v>4.6239999999999997</v>
      </c>
      <c r="O92" s="236">
        <f t="shared" si="40"/>
        <v>5.78</v>
      </c>
      <c r="P92" s="236">
        <f t="shared" si="41"/>
        <v>6.9359999999999999</v>
      </c>
      <c r="Q92" s="417"/>
      <c r="R92" s="417"/>
      <c r="S92" s="417"/>
      <c r="T92" s="414"/>
      <c r="U92" s="414"/>
      <c r="V92" s="414"/>
      <c r="W92" s="3"/>
      <c r="X92" s="3"/>
      <c r="Y92" s="262"/>
      <c r="Z92" s="262"/>
    </row>
    <row r="93" spans="1:26" ht="18.75" customHeight="1" x14ac:dyDescent="0.25">
      <c r="A93" s="3"/>
      <c r="B93" s="390"/>
      <c r="C93" s="348"/>
      <c r="D93" s="348"/>
      <c r="E93" s="348"/>
      <c r="F93" s="105" t="s">
        <v>10</v>
      </c>
      <c r="G93" s="236">
        <v>219</v>
      </c>
      <c r="H93" s="113">
        <v>10</v>
      </c>
      <c r="I93" s="113">
        <v>13</v>
      </c>
      <c r="J93" s="113">
        <v>15</v>
      </c>
      <c r="K93" s="113">
        <v>8</v>
      </c>
      <c r="L93" s="113">
        <v>10</v>
      </c>
      <c r="M93" s="113">
        <v>12</v>
      </c>
      <c r="N93" s="236">
        <f t="shared" si="39"/>
        <v>2.19</v>
      </c>
      <c r="O93" s="236">
        <f t="shared" si="40"/>
        <v>2.847</v>
      </c>
      <c r="P93" s="236">
        <f t="shared" si="41"/>
        <v>3.2850000000000001</v>
      </c>
      <c r="Q93" s="417"/>
      <c r="R93" s="417"/>
      <c r="S93" s="417"/>
      <c r="T93" s="414"/>
      <c r="U93" s="414"/>
      <c r="V93" s="414"/>
      <c r="W93" s="3"/>
      <c r="X93" s="3"/>
      <c r="Y93" s="262"/>
      <c r="Z93" s="262"/>
    </row>
    <row r="94" spans="1:26" ht="18.75" customHeight="1" x14ac:dyDescent="0.25">
      <c r="A94" s="3"/>
      <c r="B94" s="390"/>
      <c r="C94" s="348"/>
      <c r="D94" s="348"/>
      <c r="E94" s="348"/>
      <c r="F94" s="105" t="s">
        <v>11</v>
      </c>
      <c r="G94" s="236">
        <v>204</v>
      </c>
      <c r="H94" s="113">
        <v>10</v>
      </c>
      <c r="I94" s="113">
        <v>12</v>
      </c>
      <c r="J94" s="113">
        <v>14</v>
      </c>
      <c r="K94" s="113">
        <v>8</v>
      </c>
      <c r="L94" s="113">
        <v>10</v>
      </c>
      <c r="M94" s="113">
        <v>12</v>
      </c>
      <c r="N94" s="236">
        <f t="shared" si="39"/>
        <v>2.04</v>
      </c>
      <c r="O94" s="236">
        <f t="shared" si="40"/>
        <v>2.448</v>
      </c>
      <c r="P94" s="236">
        <f t="shared" si="41"/>
        <v>2.8559999999999999</v>
      </c>
      <c r="Q94" s="417"/>
      <c r="R94" s="417"/>
      <c r="S94" s="417"/>
      <c r="T94" s="414"/>
      <c r="U94" s="414"/>
      <c r="V94" s="414"/>
      <c r="W94" s="3"/>
      <c r="X94" s="3"/>
      <c r="Y94" s="262"/>
      <c r="Z94" s="262"/>
    </row>
    <row r="95" spans="1:26" ht="18.75" customHeight="1" x14ac:dyDescent="0.25">
      <c r="A95" s="3"/>
      <c r="B95" s="390"/>
      <c r="C95" s="348"/>
      <c r="D95" s="348"/>
      <c r="E95" s="348"/>
      <c r="F95" s="105" t="s">
        <v>12</v>
      </c>
      <c r="G95" s="236">
        <v>791</v>
      </c>
      <c r="H95" s="113">
        <v>3</v>
      </c>
      <c r="I95" s="113">
        <v>4</v>
      </c>
      <c r="J95" s="113">
        <v>5</v>
      </c>
      <c r="K95" s="113">
        <v>5</v>
      </c>
      <c r="L95" s="113">
        <v>5</v>
      </c>
      <c r="M95" s="113">
        <v>7</v>
      </c>
      <c r="N95" s="236">
        <f t="shared" si="39"/>
        <v>2.3730000000000002</v>
      </c>
      <c r="O95" s="236">
        <f t="shared" si="40"/>
        <v>3.1640000000000001</v>
      </c>
      <c r="P95" s="236">
        <f t="shared" si="41"/>
        <v>3.9550000000000001</v>
      </c>
      <c r="Q95" s="417"/>
      <c r="R95" s="417"/>
      <c r="S95" s="417"/>
      <c r="T95" s="414"/>
      <c r="U95" s="414"/>
      <c r="V95" s="414"/>
      <c r="W95" s="3"/>
      <c r="X95" s="3"/>
      <c r="Y95" s="262"/>
      <c r="Z95" s="262"/>
    </row>
    <row r="96" spans="1:26" ht="15.75" x14ac:dyDescent="0.25">
      <c r="A96" s="3"/>
      <c r="B96" s="390"/>
      <c r="C96" s="348"/>
      <c r="D96" s="348"/>
      <c r="E96" s="348"/>
      <c r="F96" s="106" t="s">
        <v>27</v>
      </c>
      <c r="G96" s="236">
        <v>80</v>
      </c>
      <c r="H96" s="116">
        <v>0.2</v>
      </c>
      <c r="I96" s="116">
        <v>0.2</v>
      </c>
      <c r="J96" s="116">
        <v>0.3</v>
      </c>
      <c r="K96" s="116">
        <v>0.2</v>
      </c>
      <c r="L96" s="116">
        <v>0.2</v>
      </c>
      <c r="M96" s="116">
        <v>0.3</v>
      </c>
      <c r="N96" s="236">
        <f t="shared" si="39"/>
        <v>1.6E-2</v>
      </c>
      <c r="O96" s="236">
        <f t="shared" si="40"/>
        <v>1.6E-2</v>
      </c>
      <c r="P96" s="236">
        <f t="shared" si="41"/>
        <v>2.4E-2</v>
      </c>
      <c r="Q96" s="417"/>
      <c r="R96" s="417"/>
      <c r="S96" s="417"/>
      <c r="T96" s="414"/>
      <c r="U96" s="414"/>
      <c r="V96" s="414"/>
      <c r="W96" s="3"/>
      <c r="X96" s="3"/>
      <c r="Y96" s="262"/>
      <c r="Z96" s="262"/>
    </row>
    <row r="97" spans="1:26" x14ac:dyDescent="0.25">
      <c r="A97" s="3"/>
      <c r="B97" s="426"/>
      <c r="C97" s="349"/>
      <c r="D97" s="349"/>
      <c r="E97" s="349"/>
      <c r="F97" s="118" t="s">
        <v>117</v>
      </c>
      <c r="G97" s="236">
        <v>550</v>
      </c>
      <c r="H97" s="235">
        <v>10</v>
      </c>
      <c r="I97" s="235">
        <v>10</v>
      </c>
      <c r="J97" s="235">
        <v>10</v>
      </c>
      <c r="K97" s="235">
        <v>10</v>
      </c>
      <c r="L97" s="235">
        <v>10</v>
      </c>
      <c r="M97" s="235">
        <v>10</v>
      </c>
      <c r="N97" s="236">
        <f t="shared" si="39"/>
        <v>5.5</v>
      </c>
      <c r="O97" s="236">
        <f t="shared" si="40"/>
        <v>5.5</v>
      </c>
      <c r="P97" s="236">
        <f t="shared" si="41"/>
        <v>5.5</v>
      </c>
      <c r="Q97" s="418"/>
      <c r="R97" s="418"/>
      <c r="S97" s="418"/>
      <c r="T97" s="415"/>
      <c r="U97" s="415"/>
      <c r="V97" s="415"/>
      <c r="W97" s="3"/>
      <c r="X97" s="3"/>
      <c r="Y97" s="262"/>
      <c r="Z97" s="262"/>
    </row>
    <row r="98" spans="1:26" ht="30" x14ac:dyDescent="0.25">
      <c r="A98" s="3"/>
      <c r="B98" s="389" t="s">
        <v>139</v>
      </c>
      <c r="C98" s="449">
        <v>50</v>
      </c>
      <c r="D98" s="449">
        <v>50</v>
      </c>
      <c r="E98" s="449">
        <v>50</v>
      </c>
      <c r="F98" s="178" t="s">
        <v>126</v>
      </c>
      <c r="G98" s="238">
        <v>412</v>
      </c>
      <c r="H98" s="159">
        <v>30</v>
      </c>
      <c r="I98" s="159">
        <v>30</v>
      </c>
      <c r="J98" s="159">
        <v>30</v>
      </c>
      <c r="K98" s="159">
        <v>30</v>
      </c>
      <c r="L98" s="159">
        <v>30</v>
      </c>
      <c r="M98" s="159">
        <v>30</v>
      </c>
      <c r="N98" s="238">
        <f t="shared" si="39"/>
        <v>12.36</v>
      </c>
      <c r="O98" s="238">
        <f t="shared" si="40"/>
        <v>12.36</v>
      </c>
      <c r="P98" s="251">
        <f t="shared" si="41"/>
        <v>12.36</v>
      </c>
      <c r="Q98" s="416">
        <f>SUM(N98:N108)</f>
        <v>63.080999999999996</v>
      </c>
      <c r="R98" s="416">
        <f>SUM(O98:O108)</f>
        <v>63.080999999999996</v>
      </c>
      <c r="S98" s="416">
        <f>SUM(P98:P108)</f>
        <v>63.080999999999996</v>
      </c>
      <c r="T98" s="413">
        <f>Q98*1.5</f>
        <v>94.621499999999997</v>
      </c>
      <c r="U98" s="413">
        <f>R98*1.5</f>
        <v>94.621499999999997</v>
      </c>
      <c r="V98" s="413">
        <f>S98*1.5</f>
        <v>94.621499999999997</v>
      </c>
      <c r="W98" s="3"/>
      <c r="X98" s="3"/>
      <c r="Y98" s="262"/>
      <c r="Z98" s="262"/>
    </row>
    <row r="99" spans="1:26" ht="30" x14ac:dyDescent="0.25">
      <c r="A99" s="3"/>
      <c r="B99" s="390"/>
      <c r="C99" s="451"/>
      <c r="D99" s="451"/>
      <c r="E99" s="451"/>
      <c r="F99" s="248" t="s">
        <v>127</v>
      </c>
      <c r="G99" s="236">
        <v>412</v>
      </c>
      <c r="H99" s="113">
        <v>2</v>
      </c>
      <c r="I99" s="113">
        <v>2</v>
      </c>
      <c r="J99" s="113">
        <v>2</v>
      </c>
      <c r="K99" s="113">
        <v>2</v>
      </c>
      <c r="L99" s="113">
        <v>2</v>
      </c>
      <c r="M99" s="113">
        <v>2</v>
      </c>
      <c r="N99" s="238">
        <f t="shared" si="39"/>
        <v>0.82399999999999995</v>
      </c>
      <c r="O99" s="238">
        <f t="shared" si="40"/>
        <v>0.82399999999999995</v>
      </c>
      <c r="P99" s="251">
        <f t="shared" si="41"/>
        <v>0.82399999999999995</v>
      </c>
      <c r="Q99" s="417"/>
      <c r="R99" s="417"/>
      <c r="S99" s="417"/>
      <c r="T99" s="414"/>
      <c r="U99" s="414"/>
      <c r="V99" s="414"/>
      <c r="W99" s="3"/>
      <c r="X99" s="3"/>
      <c r="Y99" s="262"/>
      <c r="Z99" s="262"/>
    </row>
    <row r="100" spans="1:26" x14ac:dyDescent="0.25">
      <c r="A100" s="3"/>
      <c r="B100" s="390"/>
      <c r="C100" s="451"/>
      <c r="D100" s="451"/>
      <c r="E100" s="451"/>
      <c r="F100" s="248" t="s">
        <v>37</v>
      </c>
      <c r="G100" s="236">
        <v>425</v>
      </c>
      <c r="H100" s="113">
        <v>4</v>
      </c>
      <c r="I100" s="113">
        <v>4</v>
      </c>
      <c r="J100" s="113">
        <v>4</v>
      </c>
      <c r="K100" s="113">
        <v>4</v>
      </c>
      <c r="L100" s="113">
        <v>4</v>
      </c>
      <c r="M100" s="113">
        <v>4</v>
      </c>
      <c r="N100" s="238">
        <f t="shared" si="39"/>
        <v>1.7</v>
      </c>
      <c r="O100" s="238">
        <f t="shared" si="40"/>
        <v>1.7</v>
      </c>
      <c r="P100" s="251">
        <f t="shared" si="41"/>
        <v>1.7</v>
      </c>
      <c r="Q100" s="417"/>
      <c r="R100" s="417"/>
      <c r="S100" s="417"/>
      <c r="T100" s="414"/>
      <c r="U100" s="414"/>
      <c r="V100" s="414"/>
      <c r="W100" s="3"/>
      <c r="X100" s="3"/>
      <c r="Y100" s="262"/>
      <c r="Z100" s="262"/>
    </row>
    <row r="101" spans="1:26" x14ac:dyDescent="0.25">
      <c r="A101" s="3"/>
      <c r="B101" s="390"/>
      <c r="C101" s="451"/>
      <c r="D101" s="451"/>
      <c r="E101" s="451"/>
      <c r="F101" s="248" t="s">
        <v>128</v>
      </c>
      <c r="G101" s="236">
        <v>4400</v>
      </c>
      <c r="H101" s="113">
        <v>1</v>
      </c>
      <c r="I101" s="113">
        <v>1</v>
      </c>
      <c r="J101" s="113">
        <v>1</v>
      </c>
      <c r="K101" s="113">
        <v>1</v>
      </c>
      <c r="L101" s="113">
        <v>1</v>
      </c>
      <c r="M101" s="113">
        <v>1</v>
      </c>
      <c r="N101" s="238">
        <f t="shared" si="39"/>
        <v>4.4000000000000004</v>
      </c>
      <c r="O101" s="238">
        <f t="shared" si="40"/>
        <v>4.4000000000000004</v>
      </c>
      <c r="P101" s="251">
        <f t="shared" si="41"/>
        <v>4.4000000000000004</v>
      </c>
      <c r="Q101" s="417"/>
      <c r="R101" s="417"/>
      <c r="S101" s="417"/>
      <c r="T101" s="414"/>
      <c r="U101" s="414"/>
      <c r="V101" s="414"/>
      <c r="W101" s="3"/>
      <c r="X101" s="3"/>
      <c r="Y101" s="262"/>
      <c r="Z101" s="262"/>
    </row>
    <row r="102" spans="1:26" x14ac:dyDescent="0.25">
      <c r="A102" s="3"/>
      <c r="B102" s="390"/>
      <c r="C102" s="451"/>
      <c r="D102" s="451"/>
      <c r="E102" s="451"/>
      <c r="F102" s="248" t="s">
        <v>132</v>
      </c>
      <c r="G102" s="236">
        <v>517</v>
      </c>
      <c r="H102" s="113">
        <v>5</v>
      </c>
      <c r="I102" s="113">
        <v>5</v>
      </c>
      <c r="J102" s="113">
        <v>5</v>
      </c>
      <c r="K102" s="113">
        <v>5</v>
      </c>
      <c r="L102" s="113">
        <v>5</v>
      </c>
      <c r="M102" s="113">
        <v>5</v>
      </c>
      <c r="N102" s="238">
        <f t="shared" si="39"/>
        <v>2.585</v>
      </c>
      <c r="O102" s="238">
        <f t="shared" si="40"/>
        <v>2.585</v>
      </c>
      <c r="P102" s="251">
        <f t="shared" si="41"/>
        <v>2.585</v>
      </c>
      <c r="Q102" s="417"/>
      <c r="R102" s="417"/>
      <c r="S102" s="417"/>
      <c r="T102" s="414"/>
      <c r="U102" s="414"/>
      <c r="V102" s="414"/>
      <c r="W102" s="3"/>
      <c r="X102" s="3"/>
      <c r="Y102" s="262"/>
      <c r="Z102" s="262"/>
    </row>
    <row r="103" spans="1:26" x14ac:dyDescent="0.25">
      <c r="A103" s="3"/>
      <c r="B103" s="390"/>
      <c r="C103" s="451"/>
      <c r="D103" s="451"/>
      <c r="E103" s="451"/>
      <c r="F103" s="248" t="s">
        <v>60</v>
      </c>
      <c r="G103" s="236">
        <v>417</v>
      </c>
      <c r="H103" s="113">
        <v>9</v>
      </c>
      <c r="I103" s="113">
        <v>9</v>
      </c>
      <c r="J103" s="113">
        <v>9</v>
      </c>
      <c r="K103" s="113">
        <v>9</v>
      </c>
      <c r="L103" s="113">
        <v>9</v>
      </c>
      <c r="M103" s="113">
        <v>9</v>
      </c>
      <c r="N103" s="238">
        <f t="shared" si="39"/>
        <v>3.7530000000000001</v>
      </c>
      <c r="O103" s="238">
        <f t="shared" si="40"/>
        <v>3.7530000000000001</v>
      </c>
      <c r="P103" s="251">
        <f t="shared" si="41"/>
        <v>3.7530000000000001</v>
      </c>
      <c r="Q103" s="417"/>
      <c r="R103" s="417"/>
      <c r="S103" s="417"/>
      <c r="T103" s="414"/>
      <c r="U103" s="414"/>
      <c r="V103" s="414"/>
      <c r="W103" s="3"/>
      <c r="X103" s="3"/>
      <c r="Y103" s="262"/>
      <c r="Z103" s="262"/>
    </row>
    <row r="104" spans="1:26" x14ac:dyDescent="0.25">
      <c r="A104" s="3"/>
      <c r="B104" s="390"/>
      <c r="C104" s="451"/>
      <c r="D104" s="451"/>
      <c r="E104" s="451"/>
      <c r="F104" s="248" t="s">
        <v>140</v>
      </c>
      <c r="G104" s="236">
        <v>2462</v>
      </c>
      <c r="H104" s="113">
        <v>13</v>
      </c>
      <c r="I104" s="113">
        <v>13</v>
      </c>
      <c r="J104" s="113">
        <v>13</v>
      </c>
      <c r="K104" s="113">
        <v>13</v>
      </c>
      <c r="L104" s="113">
        <v>13</v>
      </c>
      <c r="M104" s="113">
        <v>13</v>
      </c>
      <c r="N104" s="238">
        <f t="shared" si="39"/>
        <v>32.006</v>
      </c>
      <c r="O104" s="238">
        <f t="shared" si="40"/>
        <v>32.006</v>
      </c>
      <c r="P104" s="251">
        <f t="shared" si="41"/>
        <v>32.006</v>
      </c>
      <c r="Q104" s="417"/>
      <c r="R104" s="417"/>
      <c r="S104" s="417"/>
      <c r="T104" s="414"/>
      <c r="U104" s="414"/>
      <c r="V104" s="414"/>
      <c r="W104" s="3"/>
      <c r="X104" s="3"/>
      <c r="Y104" s="262"/>
      <c r="Z104" s="262"/>
    </row>
    <row r="105" spans="1:26" x14ac:dyDescent="0.25">
      <c r="A105" s="3"/>
      <c r="B105" s="390"/>
      <c r="C105" s="451"/>
      <c r="D105" s="451"/>
      <c r="E105" s="451"/>
      <c r="F105" s="248" t="s">
        <v>129</v>
      </c>
      <c r="G105" s="236">
        <v>4800</v>
      </c>
      <c r="H105" s="113">
        <v>1</v>
      </c>
      <c r="I105" s="113">
        <v>1</v>
      </c>
      <c r="J105" s="113">
        <v>1</v>
      </c>
      <c r="K105" s="113">
        <v>1</v>
      </c>
      <c r="L105" s="113">
        <v>1</v>
      </c>
      <c r="M105" s="113">
        <v>1</v>
      </c>
      <c r="N105" s="238">
        <f t="shared" si="39"/>
        <v>4.8</v>
      </c>
      <c r="O105" s="238">
        <f t="shared" si="40"/>
        <v>4.8</v>
      </c>
      <c r="P105" s="251">
        <f t="shared" si="41"/>
        <v>4.8</v>
      </c>
      <c r="Q105" s="417"/>
      <c r="R105" s="417"/>
      <c r="S105" s="417"/>
      <c r="T105" s="414"/>
      <c r="U105" s="414"/>
      <c r="V105" s="414"/>
      <c r="W105" s="3"/>
      <c r="X105" s="3"/>
      <c r="Y105" s="262"/>
      <c r="Z105" s="262"/>
    </row>
    <row r="106" spans="1:26" x14ac:dyDescent="0.25">
      <c r="A106" s="3"/>
      <c r="B106" s="390"/>
      <c r="C106" s="451"/>
      <c r="D106" s="451"/>
      <c r="E106" s="451"/>
      <c r="F106" s="248" t="s">
        <v>130</v>
      </c>
      <c r="G106" s="236">
        <v>80</v>
      </c>
      <c r="H106" s="116">
        <v>0.2</v>
      </c>
      <c r="I106" s="116">
        <v>0.2</v>
      </c>
      <c r="J106" s="116">
        <v>0.2</v>
      </c>
      <c r="K106" s="116">
        <v>0.2</v>
      </c>
      <c r="L106" s="116">
        <v>0.2</v>
      </c>
      <c r="M106" s="116">
        <v>0.2</v>
      </c>
      <c r="N106" s="238">
        <f t="shared" si="39"/>
        <v>1.6E-2</v>
      </c>
      <c r="O106" s="238">
        <f t="shared" si="40"/>
        <v>1.6E-2</v>
      </c>
      <c r="P106" s="251">
        <f t="shared" si="41"/>
        <v>1.6E-2</v>
      </c>
      <c r="Q106" s="417"/>
      <c r="R106" s="417"/>
      <c r="S106" s="417"/>
      <c r="T106" s="414"/>
      <c r="U106" s="414"/>
      <c r="V106" s="414"/>
      <c r="W106" s="3"/>
      <c r="X106" s="3"/>
      <c r="Y106" s="262"/>
      <c r="Z106" s="262"/>
    </row>
    <row r="107" spans="1:26" x14ac:dyDescent="0.25">
      <c r="A107" s="3"/>
      <c r="B107" s="390"/>
      <c r="C107" s="451"/>
      <c r="D107" s="451"/>
      <c r="E107" s="451"/>
      <c r="F107" s="248" t="s">
        <v>131</v>
      </c>
      <c r="G107" s="236">
        <v>4000</v>
      </c>
      <c r="H107" s="236">
        <v>0.03</v>
      </c>
      <c r="I107" s="236">
        <v>0.03</v>
      </c>
      <c r="J107" s="236">
        <v>0.03</v>
      </c>
      <c r="K107" s="236">
        <v>0.03</v>
      </c>
      <c r="L107" s="236">
        <v>0.03</v>
      </c>
      <c r="M107" s="236">
        <v>0.03</v>
      </c>
      <c r="N107" s="238">
        <f t="shared" si="39"/>
        <v>0.12</v>
      </c>
      <c r="O107" s="238">
        <f t="shared" si="40"/>
        <v>0.12</v>
      </c>
      <c r="P107" s="251">
        <f t="shared" si="41"/>
        <v>0.12</v>
      </c>
      <c r="Q107" s="417"/>
      <c r="R107" s="417"/>
      <c r="S107" s="417"/>
      <c r="T107" s="414"/>
      <c r="U107" s="414"/>
      <c r="V107" s="414"/>
      <c r="W107" s="3"/>
      <c r="X107" s="3"/>
      <c r="Y107" s="262"/>
      <c r="Z107" s="262"/>
    </row>
    <row r="108" spans="1:26" x14ac:dyDescent="0.25">
      <c r="A108" s="3"/>
      <c r="B108" s="426"/>
      <c r="C108" s="450"/>
      <c r="D108" s="450"/>
      <c r="E108" s="450"/>
      <c r="F108" s="248" t="s">
        <v>132</v>
      </c>
      <c r="G108" s="236">
        <v>517</v>
      </c>
      <c r="H108" s="113">
        <v>1</v>
      </c>
      <c r="I108" s="113">
        <v>1</v>
      </c>
      <c r="J108" s="113">
        <v>1</v>
      </c>
      <c r="K108" s="113">
        <v>1</v>
      </c>
      <c r="L108" s="113">
        <v>1</v>
      </c>
      <c r="M108" s="113">
        <v>1</v>
      </c>
      <c r="N108" s="238">
        <f t="shared" si="39"/>
        <v>0.51700000000000002</v>
      </c>
      <c r="O108" s="238">
        <f t="shared" si="40"/>
        <v>0.51700000000000002</v>
      </c>
      <c r="P108" s="251">
        <f t="shared" si="41"/>
        <v>0.51700000000000002</v>
      </c>
      <c r="Q108" s="418"/>
      <c r="R108" s="418"/>
      <c r="S108" s="418"/>
      <c r="T108" s="415"/>
      <c r="U108" s="415"/>
      <c r="V108" s="415"/>
      <c r="W108" s="3"/>
      <c r="X108" s="3"/>
      <c r="Y108" s="262"/>
      <c r="Z108" s="262"/>
    </row>
    <row r="109" spans="1:26" ht="15.75" x14ac:dyDescent="0.25">
      <c r="A109" s="3"/>
      <c r="B109" s="389" t="s">
        <v>96</v>
      </c>
      <c r="C109" s="449">
        <v>200</v>
      </c>
      <c r="D109" s="449">
        <v>200</v>
      </c>
      <c r="E109" s="449">
        <v>200</v>
      </c>
      <c r="F109" s="106" t="s">
        <v>41</v>
      </c>
      <c r="G109" s="236">
        <v>1300</v>
      </c>
      <c r="H109" s="113">
        <v>20</v>
      </c>
      <c r="I109" s="113">
        <v>20</v>
      </c>
      <c r="J109" s="113">
        <v>20</v>
      </c>
      <c r="K109" s="113">
        <v>20</v>
      </c>
      <c r="L109" s="113">
        <v>20</v>
      </c>
      <c r="M109" s="113">
        <v>20</v>
      </c>
      <c r="N109" s="237">
        <f t="shared" si="39"/>
        <v>26</v>
      </c>
      <c r="O109" s="236">
        <f t="shared" si="40"/>
        <v>26</v>
      </c>
      <c r="P109" s="123">
        <f t="shared" ref="P109:P110" si="43">H109*G109/1000</f>
        <v>26</v>
      </c>
      <c r="Q109" s="416">
        <f>SUM(N109:N110)</f>
        <v>29.4</v>
      </c>
      <c r="R109" s="416">
        <f t="shared" ref="R109:S109" si="44">SUM(O109:O110)</f>
        <v>29.4</v>
      </c>
      <c r="S109" s="416">
        <f t="shared" si="44"/>
        <v>29.4</v>
      </c>
      <c r="T109" s="413">
        <f>Q109*1.5</f>
        <v>44.099999999999994</v>
      </c>
      <c r="U109" s="413">
        <f>R109*1.5</f>
        <v>44.099999999999994</v>
      </c>
      <c r="V109" s="462">
        <f>S109*1.5</f>
        <v>44.099999999999994</v>
      </c>
      <c r="W109" s="3"/>
      <c r="X109" s="3"/>
      <c r="Y109" s="262"/>
      <c r="Z109" s="262"/>
    </row>
    <row r="110" spans="1:26" ht="15.75" x14ac:dyDescent="0.25">
      <c r="A110" s="3"/>
      <c r="B110" s="426"/>
      <c r="C110" s="450"/>
      <c r="D110" s="450"/>
      <c r="E110" s="450"/>
      <c r="F110" s="106" t="s">
        <v>37</v>
      </c>
      <c r="G110" s="236">
        <v>425</v>
      </c>
      <c r="H110" s="113">
        <v>8</v>
      </c>
      <c r="I110" s="113">
        <v>8</v>
      </c>
      <c r="J110" s="113">
        <v>8</v>
      </c>
      <c r="K110" s="113">
        <v>8</v>
      </c>
      <c r="L110" s="113">
        <v>8</v>
      </c>
      <c r="M110" s="113">
        <v>8</v>
      </c>
      <c r="N110" s="237">
        <f t="shared" si="39"/>
        <v>3.4</v>
      </c>
      <c r="O110" s="236">
        <f t="shared" si="40"/>
        <v>3.4</v>
      </c>
      <c r="P110" s="123">
        <f t="shared" si="43"/>
        <v>3.4</v>
      </c>
      <c r="Q110" s="418"/>
      <c r="R110" s="418"/>
      <c r="S110" s="418"/>
      <c r="T110" s="415"/>
      <c r="U110" s="415"/>
      <c r="V110" s="412"/>
      <c r="W110" s="3"/>
      <c r="X110" s="3"/>
      <c r="Y110" s="262"/>
      <c r="Z110" s="262"/>
    </row>
    <row r="111" spans="1:26" ht="30" x14ac:dyDescent="0.25">
      <c r="A111" s="3"/>
      <c r="B111" s="124" t="s">
        <v>109</v>
      </c>
      <c r="C111" s="125">
        <v>30</v>
      </c>
      <c r="D111" s="125">
        <v>50</v>
      </c>
      <c r="E111" s="125">
        <v>50</v>
      </c>
      <c r="F111" s="126" t="s">
        <v>109</v>
      </c>
      <c r="G111" s="235">
        <v>550</v>
      </c>
      <c r="H111" s="113">
        <v>30</v>
      </c>
      <c r="I111" s="113">
        <v>50</v>
      </c>
      <c r="J111" s="113">
        <v>50</v>
      </c>
      <c r="K111" s="113">
        <v>30</v>
      </c>
      <c r="L111" s="113">
        <v>50</v>
      </c>
      <c r="M111" s="113">
        <v>50</v>
      </c>
      <c r="N111" s="238">
        <f t="shared" si="39"/>
        <v>16.5</v>
      </c>
      <c r="O111" s="238">
        <f t="shared" si="40"/>
        <v>27.5</v>
      </c>
      <c r="P111" s="251">
        <f t="shared" ref="P111" si="45">J111*G111/1000</f>
        <v>27.5</v>
      </c>
      <c r="Q111" s="236">
        <f>SUM(N111)</f>
        <v>16.5</v>
      </c>
      <c r="R111" s="236">
        <f t="shared" ref="R111:S111" si="46">SUM(O111)</f>
        <v>27.5</v>
      </c>
      <c r="S111" s="236">
        <f t="shared" si="46"/>
        <v>27.5</v>
      </c>
      <c r="T111" s="236">
        <f>Q111*1.5</f>
        <v>24.75</v>
      </c>
      <c r="U111" s="236">
        <f>R111*1.5</f>
        <v>41.25</v>
      </c>
      <c r="V111" s="236">
        <f>S111*1.5</f>
        <v>41.25</v>
      </c>
      <c r="W111" s="3"/>
      <c r="X111" s="3"/>
      <c r="Y111" s="262"/>
      <c r="Z111" s="262"/>
    </row>
    <row r="112" spans="1:26" ht="15.75" thickBot="1" x14ac:dyDescent="0.3">
      <c r="A112" s="3"/>
      <c r="B112" s="430"/>
      <c r="C112" s="431"/>
      <c r="D112" s="431"/>
      <c r="E112" s="431"/>
      <c r="F112" s="431"/>
      <c r="G112" s="431"/>
      <c r="H112" s="431"/>
      <c r="I112" s="431"/>
      <c r="J112" s="431"/>
      <c r="K112" s="431"/>
      <c r="L112" s="431"/>
      <c r="M112" s="431"/>
      <c r="N112" s="431"/>
      <c r="O112" s="431"/>
      <c r="P112" s="432"/>
      <c r="Q112" s="160">
        <f t="shared" ref="Q112:V112" si="47">SUM(Q85:Q111)</f>
        <v>411.29399999999998</v>
      </c>
      <c r="R112" s="160">
        <f t="shared" si="47"/>
        <v>509.00949999999995</v>
      </c>
      <c r="S112" s="160">
        <f t="shared" si="47"/>
        <v>589.67999999999995</v>
      </c>
      <c r="T112" s="160">
        <f t="shared" si="47"/>
        <v>616.94100000000003</v>
      </c>
      <c r="U112" s="160">
        <f t="shared" si="47"/>
        <v>763.51424999999983</v>
      </c>
      <c r="V112" s="160">
        <f t="shared" si="47"/>
        <v>884.52</v>
      </c>
      <c r="W112" s="3"/>
      <c r="X112" s="3"/>
      <c r="Y112" s="262"/>
      <c r="Z112" s="262"/>
    </row>
    <row r="113" spans="1:26" ht="15.75" x14ac:dyDescent="0.2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262"/>
      <c r="W113" s="262"/>
      <c r="X113" s="262"/>
      <c r="Y113" s="262"/>
      <c r="Z113" s="262"/>
    </row>
    <row r="114" spans="1:26" x14ac:dyDescent="0.25">
      <c r="A114" s="2"/>
      <c r="B114" s="262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</row>
    <row r="115" spans="1:26" x14ac:dyDescent="0.25">
      <c r="A115" s="2"/>
      <c r="B115" s="262"/>
      <c r="C115" s="262"/>
      <c r="D115" s="262"/>
      <c r="E115" s="262"/>
      <c r="F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</row>
    <row r="116" spans="1:26" x14ac:dyDescent="0.25">
      <c r="A116" s="2"/>
      <c r="B116" s="262"/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</row>
    <row r="117" spans="1:26" x14ac:dyDescent="0.25">
      <c r="A117" s="2"/>
      <c r="B117" s="262"/>
      <c r="C117" s="262"/>
      <c r="D117" s="262"/>
      <c r="E117" s="262"/>
      <c r="F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</row>
    <row r="118" spans="1:26" x14ac:dyDescent="0.25">
      <c r="A118" s="2"/>
    </row>
    <row r="119" spans="1:26" x14ac:dyDescent="0.25">
      <c r="A119" s="2"/>
    </row>
    <row r="120" spans="1:26" x14ac:dyDescent="0.25">
      <c r="A120" s="2"/>
    </row>
    <row r="121" spans="1:26" x14ac:dyDescent="0.25">
      <c r="A121" s="2"/>
    </row>
    <row r="122" spans="1:26" x14ac:dyDescent="0.25">
      <c r="A122" s="2"/>
    </row>
    <row r="123" spans="1:26" x14ac:dyDescent="0.25">
      <c r="A123" s="2"/>
    </row>
  </sheetData>
  <mergeCells count="191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8:P8"/>
    <mergeCell ref="B9:P9"/>
    <mergeCell ref="B47:B50"/>
    <mergeCell ref="C47:C50"/>
    <mergeCell ref="D47:D50"/>
    <mergeCell ref="E47:E50"/>
    <mergeCell ref="Q47:Q50"/>
    <mergeCell ref="R47:R50"/>
    <mergeCell ref="S47:S50"/>
    <mergeCell ref="T47:T50"/>
    <mergeCell ref="U47:U50"/>
    <mergeCell ref="V47:V50"/>
    <mergeCell ref="C29:C38"/>
    <mergeCell ref="D29:D38"/>
    <mergeCell ref="E29:E38"/>
    <mergeCell ref="Q29:Q38"/>
    <mergeCell ref="R29:R38"/>
    <mergeCell ref="S42:S43"/>
    <mergeCell ref="T42:T43"/>
    <mergeCell ref="U42:U43"/>
    <mergeCell ref="V42:V43"/>
    <mergeCell ref="B27:P27"/>
    <mergeCell ref="B28:V28"/>
    <mergeCell ref="C51:C59"/>
    <mergeCell ref="D51:D59"/>
    <mergeCell ref="E51:E59"/>
    <mergeCell ref="Q51:Q59"/>
    <mergeCell ref="R51:R59"/>
    <mergeCell ref="S60:S61"/>
    <mergeCell ref="B45:P45"/>
    <mergeCell ref="B46:V46"/>
    <mergeCell ref="Q42:Q43"/>
    <mergeCell ref="R42:R43"/>
    <mergeCell ref="V60:V61"/>
    <mergeCell ref="T60:T61"/>
    <mergeCell ref="U60:U61"/>
    <mergeCell ref="S51:S59"/>
    <mergeCell ref="T51:T59"/>
    <mergeCell ref="U51:U59"/>
    <mergeCell ref="V51:V59"/>
    <mergeCell ref="B60:B61"/>
    <mergeCell ref="C60:C61"/>
    <mergeCell ref="D60:D61"/>
    <mergeCell ref="E60:E61"/>
    <mergeCell ref="Q60:Q61"/>
    <mergeCell ref="R60:R61"/>
    <mergeCell ref="B51:B59"/>
    <mergeCell ref="S29:S38"/>
    <mergeCell ref="T29:T38"/>
    <mergeCell ref="U29:U38"/>
    <mergeCell ref="V29:V38"/>
    <mergeCell ref="B39:B41"/>
    <mergeCell ref="C39:C41"/>
    <mergeCell ref="D39:D41"/>
    <mergeCell ref="E39:E41"/>
    <mergeCell ref="Q39:Q41"/>
    <mergeCell ref="R39:R41"/>
    <mergeCell ref="B29:B38"/>
    <mergeCell ref="S10:S16"/>
    <mergeCell ref="T10:T16"/>
    <mergeCell ref="U10:U16"/>
    <mergeCell ref="V10:V16"/>
    <mergeCell ref="B17:B21"/>
    <mergeCell ref="C17:C21"/>
    <mergeCell ref="D17:D21"/>
    <mergeCell ref="E17:E21"/>
    <mergeCell ref="Q17:Q21"/>
    <mergeCell ref="R17:R21"/>
    <mergeCell ref="B10:B16"/>
    <mergeCell ref="C10:C16"/>
    <mergeCell ref="D10:D16"/>
    <mergeCell ref="E10:E16"/>
    <mergeCell ref="Q10:Q16"/>
    <mergeCell ref="R10:R16"/>
    <mergeCell ref="S22:S24"/>
    <mergeCell ref="T22:T24"/>
    <mergeCell ref="U22:U24"/>
    <mergeCell ref="V22:V24"/>
    <mergeCell ref="B64:P64"/>
    <mergeCell ref="B65:P65"/>
    <mergeCell ref="S17:S21"/>
    <mergeCell ref="T17:T21"/>
    <mergeCell ref="U17:U21"/>
    <mergeCell ref="V17:V21"/>
    <mergeCell ref="B22:B24"/>
    <mergeCell ref="C22:C24"/>
    <mergeCell ref="D22:D24"/>
    <mergeCell ref="E22:E24"/>
    <mergeCell ref="Q22:Q24"/>
    <mergeCell ref="R22:R24"/>
    <mergeCell ref="S39:S41"/>
    <mergeCell ref="T39:T41"/>
    <mergeCell ref="U39:U41"/>
    <mergeCell ref="V39:V41"/>
    <mergeCell ref="B42:B43"/>
    <mergeCell ref="C42:C43"/>
    <mergeCell ref="D42:D43"/>
    <mergeCell ref="E42:E43"/>
    <mergeCell ref="S66:S71"/>
    <mergeCell ref="T66:T71"/>
    <mergeCell ref="U66:U71"/>
    <mergeCell ref="V66:V71"/>
    <mergeCell ref="B72:B75"/>
    <mergeCell ref="C72:C75"/>
    <mergeCell ref="D72:D75"/>
    <mergeCell ref="E72:E75"/>
    <mergeCell ref="Q72:Q75"/>
    <mergeCell ref="R72:R75"/>
    <mergeCell ref="B66:B71"/>
    <mergeCell ref="C66:C71"/>
    <mergeCell ref="D66:D71"/>
    <mergeCell ref="E66:E71"/>
    <mergeCell ref="Q66:Q71"/>
    <mergeCell ref="R66:R71"/>
    <mergeCell ref="S72:S75"/>
    <mergeCell ref="T72:T75"/>
    <mergeCell ref="U72:U75"/>
    <mergeCell ref="V72:V75"/>
    <mergeCell ref="V80:V81"/>
    <mergeCell ref="B83:P83"/>
    <mergeCell ref="B84:P84"/>
    <mergeCell ref="S76:S78"/>
    <mergeCell ref="T76:T78"/>
    <mergeCell ref="U76:U78"/>
    <mergeCell ref="V76:V78"/>
    <mergeCell ref="B80:B81"/>
    <mergeCell ref="C80:C81"/>
    <mergeCell ref="D80:D81"/>
    <mergeCell ref="E80:E81"/>
    <mergeCell ref="Q80:Q81"/>
    <mergeCell ref="R80:R81"/>
    <mergeCell ref="B76:B78"/>
    <mergeCell ref="C76:C78"/>
    <mergeCell ref="D76:D78"/>
    <mergeCell ref="E76:E78"/>
    <mergeCell ref="Q76:Q78"/>
    <mergeCell ref="R76:R78"/>
    <mergeCell ref="S80:S81"/>
    <mergeCell ref="T80:T81"/>
    <mergeCell ref="U80:U81"/>
    <mergeCell ref="S85:S89"/>
    <mergeCell ref="T85:T89"/>
    <mergeCell ref="U85:U89"/>
    <mergeCell ref="V85:V89"/>
    <mergeCell ref="B90:B97"/>
    <mergeCell ref="C90:C97"/>
    <mergeCell ref="D90:D97"/>
    <mergeCell ref="E90:E97"/>
    <mergeCell ref="Q90:Q97"/>
    <mergeCell ref="R90:R97"/>
    <mergeCell ref="B85:B89"/>
    <mergeCell ref="C85:C89"/>
    <mergeCell ref="D85:D89"/>
    <mergeCell ref="E85:E89"/>
    <mergeCell ref="Q85:Q89"/>
    <mergeCell ref="R85:R89"/>
    <mergeCell ref="S90:S97"/>
    <mergeCell ref="T90:T97"/>
    <mergeCell ref="U90:U97"/>
    <mergeCell ref="V90:V97"/>
    <mergeCell ref="V109:V110"/>
    <mergeCell ref="B112:P112"/>
    <mergeCell ref="S98:S108"/>
    <mergeCell ref="T98:T108"/>
    <mergeCell ref="U98:U108"/>
    <mergeCell ref="V98:V108"/>
    <mergeCell ref="B109:B110"/>
    <mergeCell ref="C109:C110"/>
    <mergeCell ref="D109:D110"/>
    <mergeCell ref="E109:E110"/>
    <mergeCell ref="Q109:Q110"/>
    <mergeCell ref="R109:R110"/>
    <mergeCell ref="B98:B108"/>
    <mergeCell ref="C98:C108"/>
    <mergeCell ref="D98:D108"/>
    <mergeCell ref="E98:E108"/>
    <mergeCell ref="Q98:Q108"/>
    <mergeCell ref="R98:R108"/>
    <mergeCell ref="S109:S110"/>
    <mergeCell ref="T109:T110"/>
    <mergeCell ref="U109:U110"/>
  </mergeCells>
  <pageMargins left="0.7" right="0.7" top="0.75" bottom="0.75" header="0.3" footer="0.3"/>
  <pageSetup paperSize="9" scale="99" orientation="portrait" r:id="rId1"/>
  <colBreaks count="1" manualBreakCount="1">
    <brk id="6" max="10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FA4C-9668-44EF-B9AC-C65B29368F03}">
  <dimension ref="B1:Z120"/>
  <sheetViews>
    <sheetView view="pageBreakPreview" topLeftCell="A64" zoomScale="98" zoomScaleNormal="98" zoomScaleSheetLayoutView="98" workbookViewId="0">
      <selection activeCell="G81" sqref="G81"/>
    </sheetView>
  </sheetViews>
  <sheetFormatPr defaultRowHeight="15" outlineLevelCol="1" x14ac:dyDescent="0.25"/>
  <cols>
    <col min="2" max="2" width="24.28515625" customWidth="1"/>
    <col min="3" max="3" width="8" customWidth="1"/>
    <col min="5" max="5" width="8" customWidth="1"/>
    <col min="6" max="6" width="27.140625" customWidth="1"/>
    <col min="7" max="7" width="10.42578125" customWidth="1"/>
    <col min="8" max="9" width="8" customWidth="1"/>
    <col min="10" max="10" width="9" customWidth="1"/>
    <col min="11" max="11" width="7.42578125" customWidth="1"/>
    <col min="12" max="12" width="7.85546875" customWidth="1"/>
    <col min="13" max="13" width="8.28515625" customWidth="1"/>
    <col min="14" max="14" width="7.85546875" customWidth="1" outlineLevel="1"/>
    <col min="15" max="16" width="9.140625" customWidth="1" outlineLevel="1"/>
    <col min="17" max="17" width="7.7109375" customWidth="1" outlineLevel="1"/>
    <col min="18" max="19" width="9.140625" customWidth="1" outlineLevel="1"/>
    <col min="20" max="20" width="7.7109375" customWidth="1" outlineLevel="1"/>
    <col min="21" max="21" width="9.28515625" customWidth="1" outlineLevel="1"/>
    <col min="22" max="22" width="9.7109375" customWidth="1" outlineLevel="1"/>
  </cols>
  <sheetData>
    <row r="1" spans="2:26" ht="15.75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</row>
    <row r="2" spans="2:26" x14ac:dyDescent="0.25"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109"/>
      <c r="R2" s="3"/>
      <c r="S2" s="3"/>
      <c r="T2" s="3"/>
      <c r="U2" s="3"/>
      <c r="V2" s="3"/>
      <c r="W2" s="262"/>
      <c r="X2" s="262"/>
      <c r="Y2" s="262"/>
      <c r="Z2" s="262"/>
    </row>
    <row r="3" spans="2:26" x14ac:dyDescent="0.25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09"/>
      <c r="R3" s="3"/>
      <c r="S3" s="3"/>
      <c r="T3" s="3"/>
      <c r="U3" s="3"/>
      <c r="V3" s="3"/>
      <c r="W3" s="262"/>
      <c r="X3" s="262"/>
      <c r="Y3" s="262"/>
      <c r="Z3" s="262"/>
    </row>
    <row r="4" spans="2:26" x14ac:dyDescent="0.25">
      <c r="B4" s="111" t="s">
        <v>149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3"/>
      <c r="S4" s="3"/>
      <c r="T4" s="3"/>
      <c r="U4" s="3"/>
      <c r="V4" s="3"/>
      <c r="W4" s="262"/>
      <c r="X4" s="262"/>
      <c r="Y4" s="262"/>
      <c r="Z4" s="262"/>
    </row>
    <row r="5" spans="2:26" ht="15.75" thickBot="1" x14ac:dyDescent="0.3">
      <c r="B5" s="111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3"/>
      <c r="S5" s="3"/>
      <c r="T5" s="3"/>
      <c r="U5" s="3"/>
      <c r="V5" s="3"/>
      <c r="W5" s="262"/>
      <c r="X5" s="262"/>
      <c r="Y5" s="262"/>
      <c r="Z5" s="262"/>
    </row>
    <row r="6" spans="2:26" ht="27.75" customHeight="1" x14ac:dyDescent="0.25">
      <c r="B6" s="455" t="s">
        <v>0</v>
      </c>
      <c r="C6" s="457" t="s">
        <v>1</v>
      </c>
      <c r="D6" s="457"/>
      <c r="E6" s="457"/>
      <c r="F6" s="457" t="s">
        <v>2</v>
      </c>
      <c r="G6" s="460" t="s">
        <v>3</v>
      </c>
      <c r="H6" s="457" t="s">
        <v>4</v>
      </c>
      <c r="I6" s="457"/>
      <c r="J6" s="457"/>
      <c r="K6" s="457" t="s">
        <v>5</v>
      </c>
      <c r="L6" s="457"/>
      <c r="M6" s="457"/>
      <c r="N6" s="457" t="s">
        <v>107</v>
      </c>
      <c r="O6" s="457"/>
      <c r="P6" s="457"/>
      <c r="Q6" s="466" t="s">
        <v>6</v>
      </c>
      <c r="R6" s="466"/>
      <c r="S6" s="467"/>
      <c r="T6" s="468" t="s">
        <v>108</v>
      </c>
      <c r="U6" s="468"/>
      <c r="V6" s="469"/>
      <c r="W6" s="262"/>
      <c r="X6" s="262"/>
      <c r="Y6" s="262"/>
      <c r="Z6" s="262"/>
    </row>
    <row r="7" spans="2:26" ht="29.25" thickBot="1" x14ac:dyDescent="0.3">
      <c r="B7" s="456"/>
      <c r="C7" s="252" t="s">
        <v>13</v>
      </c>
      <c r="D7" s="252" t="s">
        <v>7</v>
      </c>
      <c r="E7" s="252" t="s">
        <v>8</v>
      </c>
      <c r="F7" s="550"/>
      <c r="G7" s="461"/>
      <c r="H7" s="252" t="s">
        <v>13</v>
      </c>
      <c r="I7" s="252" t="s">
        <v>7</v>
      </c>
      <c r="J7" s="252" t="s">
        <v>8</v>
      </c>
      <c r="K7" s="252" t="s">
        <v>13</v>
      </c>
      <c r="L7" s="252" t="s">
        <v>7</v>
      </c>
      <c r="M7" s="252" t="s">
        <v>8</v>
      </c>
      <c r="N7" s="252" t="s">
        <v>13</v>
      </c>
      <c r="O7" s="252" t="s">
        <v>7</v>
      </c>
      <c r="P7" s="112" t="s">
        <v>8</v>
      </c>
      <c r="Q7" s="252" t="s">
        <v>13</v>
      </c>
      <c r="R7" s="252" t="s">
        <v>7</v>
      </c>
      <c r="S7" s="112" t="s">
        <v>8</v>
      </c>
      <c r="T7" s="252" t="s">
        <v>13</v>
      </c>
      <c r="U7" s="252" t="s">
        <v>7</v>
      </c>
      <c r="V7" s="112" t="s">
        <v>8</v>
      </c>
      <c r="W7" s="262"/>
      <c r="X7" s="262"/>
      <c r="Y7" s="262"/>
      <c r="Z7" s="262"/>
    </row>
    <row r="8" spans="2:26" ht="15.75" thickBot="1" x14ac:dyDescent="0.3">
      <c r="B8" s="547" t="s">
        <v>110</v>
      </c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9"/>
      <c r="W8" s="262"/>
      <c r="X8" s="262"/>
      <c r="Y8" s="262"/>
      <c r="Z8" s="262"/>
    </row>
    <row r="9" spans="2:26" ht="18.75" customHeight="1" thickBot="1" x14ac:dyDescent="0.3">
      <c r="B9" s="436" t="s">
        <v>9</v>
      </c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546"/>
      <c r="W9" s="262"/>
      <c r="X9" s="262"/>
      <c r="Y9" s="262"/>
      <c r="Z9" s="262"/>
    </row>
    <row r="10" spans="2:26" ht="18.75" customHeight="1" x14ac:dyDescent="0.25">
      <c r="B10" s="344" t="s">
        <v>151</v>
      </c>
      <c r="C10" s="347" t="s">
        <v>24</v>
      </c>
      <c r="D10" s="347" t="s">
        <v>25</v>
      </c>
      <c r="E10" s="347" t="s">
        <v>26</v>
      </c>
      <c r="F10" s="166" t="s">
        <v>10</v>
      </c>
      <c r="G10" s="253">
        <v>219</v>
      </c>
      <c r="H10" s="249">
        <v>70</v>
      </c>
      <c r="I10" s="131">
        <v>90</v>
      </c>
      <c r="J10" s="131">
        <v>115</v>
      </c>
      <c r="K10" s="131">
        <v>55</v>
      </c>
      <c r="L10" s="131">
        <v>66</v>
      </c>
      <c r="M10" s="131">
        <v>92</v>
      </c>
      <c r="N10" s="245">
        <f>H10*G10/1000</f>
        <v>15.33</v>
      </c>
      <c r="O10" s="245">
        <f>I10*G10/1000</f>
        <v>19.71</v>
      </c>
      <c r="P10" s="147">
        <f>J10*G10/1000</f>
        <v>25.184999999999999</v>
      </c>
      <c r="Q10" s="416">
        <f>SUM(N10:N13)</f>
        <v>52.710999999999999</v>
      </c>
      <c r="R10" s="416">
        <f t="shared" ref="R10:S10" si="0">SUM(O10:O13)</f>
        <v>73.673000000000002</v>
      </c>
      <c r="S10" s="416">
        <f t="shared" si="0"/>
        <v>104.148</v>
      </c>
      <c r="T10" s="416">
        <f>Q10*1.5</f>
        <v>79.066499999999991</v>
      </c>
      <c r="U10" s="416">
        <f>R10*1.5</f>
        <v>110.5095</v>
      </c>
      <c r="V10" s="416">
        <f>S10*1.5</f>
        <v>156.22199999999998</v>
      </c>
      <c r="W10" s="262"/>
      <c r="X10" s="262"/>
      <c r="Y10" s="262"/>
      <c r="Z10" s="262"/>
    </row>
    <row r="11" spans="2:26" ht="18.75" customHeight="1" x14ac:dyDescent="0.25">
      <c r="B11" s="345"/>
      <c r="C11" s="348"/>
      <c r="D11" s="348"/>
      <c r="E11" s="348"/>
      <c r="F11" s="106" t="s">
        <v>119</v>
      </c>
      <c r="G11" s="149">
        <v>5000</v>
      </c>
      <c r="H11" s="235">
        <v>7</v>
      </c>
      <c r="I11" s="113">
        <v>10</v>
      </c>
      <c r="J11" s="113">
        <v>15</v>
      </c>
      <c r="K11" s="113">
        <v>7</v>
      </c>
      <c r="L11" s="113">
        <v>10</v>
      </c>
      <c r="M11" s="113">
        <v>15</v>
      </c>
      <c r="N11" s="236">
        <f t="shared" ref="N11:N13" si="1">H11*G11/1000</f>
        <v>35</v>
      </c>
      <c r="O11" s="236">
        <f t="shared" ref="O11:O13" si="2">I11*G11/1000</f>
        <v>50</v>
      </c>
      <c r="P11" s="236">
        <f t="shared" ref="P11:P13" si="3">J11*G11/1000</f>
        <v>75</v>
      </c>
      <c r="Q11" s="417"/>
      <c r="R11" s="417"/>
      <c r="S11" s="417"/>
      <c r="T11" s="417"/>
      <c r="U11" s="417"/>
      <c r="V11" s="417"/>
      <c r="W11" s="262"/>
      <c r="X11" s="262"/>
      <c r="Y11" s="262"/>
      <c r="Z11" s="262"/>
    </row>
    <row r="12" spans="2:26" ht="18.75" customHeight="1" x14ac:dyDescent="0.25">
      <c r="B12" s="345"/>
      <c r="C12" s="348"/>
      <c r="D12" s="348"/>
      <c r="E12" s="348"/>
      <c r="F12" s="105" t="s">
        <v>12</v>
      </c>
      <c r="G12" s="236">
        <v>791</v>
      </c>
      <c r="H12" s="235">
        <v>3</v>
      </c>
      <c r="I12" s="235">
        <v>5</v>
      </c>
      <c r="J12" s="235">
        <v>5</v>
      </c>
      <c r="K12" s="235">
        <v>3</v>
      </c>
      <c r="L12" s="235">
        <v>5</v>
      </c>
      <c r="M12" s="235">
        <v>5</v>
      </c>
      <c r="N12" s="236">
        <f t="shared" si="1"/>
        <v>2.3730000000000002</v>
      </c>
      <c r="O12" s="236">
        <f t="shared" si="2"/>
        <v>3.9550000000000001</v>
      </c>
      <c r="P12" s="236">
        <f t="shared" si="3"/>
        <v>3.9550000000000001</v>
      </c>
      <c r="Q12" s="417"/>
      <c r="R12" s="417"/>
      <c r="S12" s="417"/>
      <c r="T12" s="417"/>
      <c r="U12" s="417"/>
      <c r="V12" s="417"/>
      <c r="W12" s="262"/>
      <c r="X12" s="262"/>
      <c r="Y12" s="262"/>
      <c r="Z12" s="262"/>
    </row>
    <row r="13" spans="2:26" ht="15" customHeight="1" x14ac:dyDescent="0.25">
      <c r="B13" s="346"/>
      <c r="C13" s="349"/>
      <c r="D13" s="349"/>
      <c r="E13" s="349"/>
      <c r="F13" s="106" t="s">
        <v>27</v>
      </c>
      <c r="G13" s="236">
        <v>80</v>
      </c>
      <c r="H13" s="235">
        <v>0.1</v>
      </c>
      <c r="I13" s="235">
        <v>0.1</v>
      </c>
      <c r="J13" s="235">
        <v>0.1</v>
      </c>
      <c r="K13" s="235">
        <v>0.1</v>
      </c>
      <c r="L13" s="235">
        <v>0.1</v>
      </c>
      <c r="M13" s="235">
        <v>0.1</v>
      </c>
      <c r="N13" s="236">
        <f t="shared" si="1"/>
        <v>8.0000000000000002E-3</v>
      </c>
      <c r="O13" s="236">
        <f t="shared" si="2"/>
        <v>8.0000000000000002E-3</v>
      </c>
      <c r="P13" s="236">
        <f t="shared" si="3"/>
        <v>8.0000000000000002E-3</v>
      </c>
      <c r="Q13" s="418"/>
      <c r="R13" s="418"/>
      <c r="S13" s="418"/>
      <c r="T13" s="418"/>
      <c r="U13" s="418"/>
      <c r="V13" s="418"/>
      <c r="W13" s="262"/>
      <c r="X13" s="262"/>
      <c r="Y13" s="262"/>
      <c r="Z13" s="262"/>
    </row>
    <row r="14" spans="2:26" ht="16.5" customHeight="1" x14ac:dyDescent="0.25">
      <c r="B14" s="390" t="s">
        <v>118</v>
      </c>
      <c r="C14" s="348" t="s">
        <v>45</v>
      </c>
      <c r="D14" s="348" t="s">
        <v>46</v>
      </c>
      <c r="E14" s="348" t="s">
        <v>47</v>
      </c>
      <c r="F14" s="179" t="s">
        <v>52</v>
      </c>
      <c r="G14" s="238">
        <v>1900</v>
      </c>
      <c r="H14" s="159">
        <v>85</v>
      </c>
      <c r="I14" s="159">
        <v>98</v>
      </c>
      <c r="J14" s="159">
        <v>105</v>
      </c>
      <c r="K14" s="159">
        <v>79</v>
      </c>
      <c r="L14" s="159">
        <v>83</v>
      </c>
      <c r="M14" s="159">
        <v>99</v>
      </c>
      <c r="N14" s="238">
        <f t="shared" ref="N14:N23" si="4">H14*G14/1000</f>
        <v>161.5</v>
      </c>
      <c r="O14" s="238">
        <f t="shared" ref="O14:O23" si="5">I14*G14/1000</f>
        <v>186.2</v>
      </c>
      <c r="P14" s="238">
        <f t="shared" ref="P14:P23" si="6">J14*G14/1000</f>
        <v>199.5</v>
      </c>
      <c r="Q14" s="422">
        <f>SUM(N14:N19)</f>
        <v>203.941</v>
      </c>
      <c r="R14" s="422">
        <f t="shared" ref="R14:S14" si="7">SUM(O14:O19)</f>
        <v>233.297</v>
      </c>
      <c r="S14" s="422">
        <f t="shared" si="7"/>
        <v>253.68099999999998</v>
      </c>
      <c r="T14" s="416">
        <f>(Q14*1.5)</f>
        <v>305.91149999999999</v>
      </c>
      <c r="U14" s="416">
        <f>(R14*1.5)</f>
        <v>349.94549999999998</v>
      </c>
      <c r="V14" s="416">
        <f>(S14*1.5)</f>
        <v>380.52149999999995</v>
      </c>
      <c r="W14" s="262"/>
      <c r="X14" s="262"/>
      <c r="Y14" s="262"/>
      <c r="Z14" s="262"/>
    </row>
    <row r="15" spans="2:26" x14ac:dyDescent="0.25">
      <c r="B15" s="390"/>
      <c r="C15" s="348"/>
      <c r="D15" s="348"/>
      <c r="E15" s="348"/>
      <c r="F15" s="105" t="s">
        <v>51</v>
      </c>
      <c r="G15" s="236">
        <v>632</v>
      </c>
      <c r="H15" s="113">
        <v>45</v>
      </c>
      <c r="I15" s="113">
        <v>50</v>
      </c>
      <c r="J15" s="113">
        <v>55</v>
      </c>
      <c r="K15" s="113">
        <v>45</v>
      </c>
      <c r="L15" s="113">
        <v>50</v>
      </c>
      <c r="M15" s="113">
        <v>55</v>
      </c>
      <c r="N15" s="236">
        <f t="shared" si="4"/>
        <v>28.44</v>
      </c>
      <c r="O15" s="236">
        <f t="shared" si="5"/>
        <v>31.6</v>
      </c>
      <c r="P15" s="236">
        <f t="shared" si="6"/>
        <v>34.76</v>
      </c>
      <c r="Q15" s="422"/>
      <c r="R15" s="422"/>
      <c r="S15" s="422"/>
      <c r="T15" s="417"/>
      <c r="U15" s="417"/>
      <c r="V15" s="417"/>
      <c r="W15" s="262"/>
      <c r="X15" s="262"/>
      <c r="Y15" s="262"/>
      <c r="Z15" s="262"/>
    </row>
    <row r="16" spans="2:26" x14ac:dyDescent="0.25">
      <c r="B16" s="390"/>
      <c r="C16" s="348"/>
      <c r="D16" s="348"/>
      <c r="E16" s="348"/>
      <c r="F16" s="105" t="s">
        <v>12</v>
      </c>
      <c r="G16" s="236">
        <v>791</v>
      </c>
      <c r="H16" s="113">
        <v>5</v>
      </c>
      <c r="I16" s="113">
        <v>5</v>
      </c>
      <c r="J16" s="113">
        <v>7</v>
      </c>
      <c r="K16" s="113">
        <v>5</v>
      </c>
      <c r="L16" s="113">
        <v>45</v>
      </c>
      <c r="M16" s="113">
        <v>7</v>
      </c>
      <c r="N16" s="236">
        <f t="shared" si="4"/>
        <v>3.9550000000000001</v>
      </c>
      <c r="O16" s="236">
        <f t="shared" si="5"/>
        <v>3.9550000000000001</v>
      </c>
      <c r="P16" s="236">
        <f t="shared" si="6"/>
        <v>5.5369999999999999</v>
      </c>
      <c r="Q16" s="422"/>
      <c r="R16" s="422"/>
      <c r="S16" s="422"/>
      <c r="T16" s="417"/>
      <c r="U16" s="417"/>
      <c r="V16" s="417"/>
      <c r="W16" s="262"/>
      <c r="X16" s="262"/>
      <c r="Y16" s="262"/>
      <c r="Z16" s="262"/>
    </row>
    <row r="17" spans="2:26" x14ac:dyDescent="0.25">
      <c r="B17" s="390"/>
      <c r="C17" s="348"/>
      <c r="D17" s="348"/>
      <c r="E17" s="348"/>
      <c r="F17" s="105" t="s">
        <v>10</v>
      </c>
      <c r="G17" s="236">
        <v>219</v>
      </c>
      <c r="H17" s="113">
        <v>30</v>
      </c>
      <c r="I17" s="113">
        <v>34</v>
      </c>
      <c r="J17" s="113">
        <v>40</v>
      </c>
      <c r="K17" s="113">
        <v>26</v>
      </c>
      <c r="L17" s="113">
        <v>29</v>
      </c>
      <c r="M17" s="113">
        <v>33</v>
      </c>
      <c r="N17" s="236">
        <f t="shared" si="4"/>
        <v>6.57</v>
      </c>
      <c r="O17" s="236">
        <f t="shared" si="5"/>
        <v>7.4459999999999997</v>
      </c>
      <c r="P17" s="236">
        <f t="shared" si="6"/>
        <v>8.76</v>
      </c>
      <c r="Q17" s="422"/>
      <c r="R17" s="422"/>
      <c r="S17" s="422"/>
      <c r="T17" s="417"/>
      <c r="U17" s="417"/>
      <c r="V17" s="417"/>
      <c r="W17" s="262"/>
      <c r="X17" s="262"/>
      <c r="Y17" s="262"/>
      <c r="Z17" s="262"/>
    </row>
    <row r="18" spans="2:26" x14ac:dyDescent="0.25">
      <c r="B18" s="390"/>
      <c r="C18" s="348"/>
      <c r="D18" s="348"/>
      <c r="E18" s="348"/>
      <c r="F18" s="105" t="s">
        <v>11</v>
      </c>
      <c r="G18" s="236">
        <v>204</v>
      </c>
      <c r="H18" s="113">
        <v>17</v>
      </c>
      <c r="I18" s="113">
        <v>20</v>
      </c>
      <c r="J18" s="113">
        <v>25</v>
      </c>
      <c r="K18" s="113">
        <v>12</v>
      </c>
      <c r="L18" s="113">
        <v>17</v>
      </c>
      <c r="M18" s="113">
        <v>21</v>
      </c>
      <c r="N18" s="236">
        <f t="shared" si="4"/>
        <v>3.468</v>
      </c>
      <c r="O18" s="236">
        <f t="shared" si="5"/>
        <v>4.08</v>
      </c>
      <c r="P18" s="236">
        <f t="shared" si="6"/>
        <v>5.0999999999999996</v>
      </c>
      <c r="Q18" s="422"/>
      <c r="R18" s="422"/>
      <c r="S18" s="422"/>
      <c r="T18" s="417"/>
      <c r="U18" s="417"/>
      <c r="V18" s="417"/>
      <c r="W18" s="262"/>
      <c r="X18" s="262"/>
      <c r="Y18" s="262"/>
      <c r="Z18" s="262"/>
    </row>
    <row r="19" spans="2:26" ht="15.75" x14ac:dyDescent="0.25">
      <c r="B19" s="426"/>
      <c r="C19" s="349"/>
      <c r="D19" s="349"/>
      <c r="E19" s="349"/>
      <c r="F19" s="106" t="s">
        <v>27</v>
      </c>
      <c r="G19" s="236">
        <v>80</v>
      </c>
      <c r="H19" s="116">
        <v>0.1</v>
      </c>
      <c r="I19" s="116">
        <v>0.2</v>
      </c>
      <c r="J19" s="116">
        <v>0.3</v>
      </c>
      <c r="K19" s="116">
        <v>0.1</v>
      </c>
      <c r="L19" s="116">
        <v>0.2</v>
      </c>
      <c r="M19" s="116">
        <v>0.3</v>
      </c>
      <c r="N19" s="236">
        <f t="shared" si="4"/>
        <v>8.0000000000000002E-3</v>
      </c>
      <c r="O19" s="236">
        <f t="shared" si="5"/>
        <v>1.6E-2</v>
      </c>
      <c r="P19" s="236">
        <f t="shared" si="6"/>
        <v>2.4E-2</v>
      </c>
      <c r="Q19" s="422"/>
      <c r="R19" s="422"/>
      <c r="S19" s="422"/>
      <c r="T19" s="418"/>
      <c r="U19" s="418"/>
      <c r="V19" s="418"/>
      <c r="W19" s="262"/>
      <c r="X19" s="262"/>
      <c r="Y19" s="262"/>
      <c r="Z19" s="262"/>
    </row>
    <row r="20" spans="2:26" ht="15.75" x14ac:dyDescent="0.25">
      <c r="B20" s="428" t="s">
        <v>66</v>
      </c>
      <c r="C20" s="392" t="s">
        <v>45</v>
      </c>
      <c r="D20" s="392" t="s">
        <v>45</v>
      </c>
      <c r="E20" s="392" t="s">
        <v>45</v>
      </c>
      <c r="F20" s="106" t="s">
        <v>67</v>
      </c>
      <c r="G20" s="236">
        <v>5000</v>
      </c>
      <c r="H20" s="116">
        <v>0.1</v>
      </c>
      <c r="I20" s="116">
        <v>0.1</v>
      </c>
      <c r="J20" s="116">
        <v>0.1</v>
      </c>
      <c r="K20" s="113">
        <v>50</v>
      </c>
      <c r="L20" s="113">
        <v>50</v>
      </c>
      <c r="M20" s="113">
        <v>50</v>
      </c>
      <c r="N20" s="236">
        <f t="shared" si="4"/>
        <v>0.5</v>
      </c>
      <c r="O20" s="236">
        <f t="shared" si="5"/>
        <v>0.5</v>
      </c>
      <c r="P20" s="236">
        <f t="shared" si="6"/>
        <v>0.5</v>
      </c>
      <c r="Q20" s="422">
        <f>SUM(N20:N21)</f>
        <v>1.7749999999999999</v>
      </c>
      <c r="R20" s="422">
        <f t="shared" ref="R20:S20" si="8">SUM(O20:O21)</f>
        <v>1.7749999999999999</v>
      </c>
      <c r="S20" s="422">
        <f t="shared" si="8"/>
        <v>1.7749999999999999</v>
      </c>
      <c r="T20" s="416">
        <f>(Q20*1.5)</f>
        <v>2.6624999999999996</v>
      </c>
      <c r="U20" s="416">
        <f>(R20*1.5)</f>
        <v>2.6624999999999996</v>
      </c>
      <c r="V20" s="416">
        <f>(S20*1.5)</f>
        <v>2.6624999999999996</v>
      </c>
      <c r="W20" s="262"/>
      <c r="X20" s="262"/>
      <c r="Y20" s="262"/>
      <c r="Z20" s="262"/>
    </row>
    <row r="21" spans="2:26" ht="15.75" x14ac:dyDescent="0.25">
      <c r="B21" s="428"/>
      <c r="C21" s="392"/>
      <c r="D21" s="392"/>
      <c r="E21" s="392"/>
      <c r="F21" s="106" t="s">
        <v>31</v>
      </c>
      <c r="G21" s="236">
        <v>425</v>
      </c>
      <c r="H21" s="113">
        <v>3</v>
      </c>
      <c r="I21" s="113">
        <v>3</v>
      </c>
      <c r="J21" s="113">
        <v>3</v>
      </c>
      <c r="K21" s="113">
        <v>3</v>
      </c>
      <c r="L21" s="113">
        <v>3</v>
      </c>
      <c r="M21" s="113">
        <v>3</v>
      </c>
      <c r="N21" s="236">
        <f t="shared" si="4"/>
        <v>1.2749999999999999</v>
      </c>
      <c r="O21" s="236">
        <f t="shared" si="5"/>
        <v>1.2749999999999999</v>
      </c>
      <c r="P21" s="236">
        <f t="shared" si="6"/>
        <v>1.2749999999999999</v>
      </c>
      <c r="Q21" s="422"/>
      <c r="R21" s="422"/>
      <c r="S21" s="422"/>
      <c r="T21" s="418"/>
      <c r="U21" s="418"/>
      <c r="V21" s="418"/>
      <c r="W21" s="262"/>
      <c r="X21" s="262"/>
      <c r="Y21" s="262"/>
      <c r="Z21" s="262"/>
    </row>
    <row r="22" spans="2:26" ht="15.75" x14ac:dyDescent="0.25">
      <c r="B22" s="121" t="s">
        <v>65</v>
      </c>
      <c r="C22" s="122">
        <v>120</v>
      </c>
      <c r="D22" s="122">
        <v>120</v>
      </c>
      <c r="E22" s="122">
        <v>120</v>
      </c>
      <c r="F22" s="106" t="s">
        <v>50</v>
      </c>
      <c r="G22" s="236">
        <v>751</v>
      </c>
      <c r="H22" s="113">
        <v>150</v>
      </c>
      <c r="I22" s="113">
        <v>150</v>
      </c>
      <c r="J22" s="113">
        <v>150</v>
      </c>
      <c r="K22" s="113">
        <v>120</v>
      </c>
      <c r="L22" s="113">
        <v>120</v>
      </c>
      <c r="M22" s="113">
        <v>120</v>
      </c>
      <c r="N22" s="236">
        <f t="shared" si="4"/>
        <v>112.65</v>
      </c>
      <c r="O22" s="236">
        <f t="shared" si="5"/>
        <v>112.65</v>
      </c>
      <c r="P22" s="123">
        <f t="shared" si="6"/>
        <v>112.65</v>
      </c>
      <c r="Q22" s="236">
        <f>SUM(N22)</f>
        <v>112.65</v>
      </c>
      <c r="R22" s="236">
        <f t="shared" ref="R22:S23" si="9">SUM(O22)</f>
        <v>112.65</v>
      </c>
      <c r="S22" s="236">
        <f t="shared" si="9"/>
        <v>112.65</v>
      </c>
      <c r="T22" s="236">
        <f t="shared" ref="T22:V23" si="10">(Q22*1.5)</f>
        <v>168.97500000000002</v>
      </c>
      <c r="U22" s="236">
        <f t="shared" si="10"/>
        <v>168.97500000000002</v>
      </c>
      <c r="V22" s="236">
        <f t="shared" si="10"/>
        <v>168.97500000000002</v>
      </c>
      <c r="W22" s="262"/>
      <c r="X22" s="262"/>
      <c r="Y22" s="262"/>
      <c r="Z22" s="262"/>
    </row>
    <row r="23" spans="2:26" ht="30.75" thickBot="1" x14ac:dyDescent="0.3">
      <c r="B23" s="138" t="s">
        <v>109</v>
      </c>
      <c r="C23" s="139">
        <v>30</v>
      </c>
      <c r="D23" s="139">
        <v>50</v>
      </c>
      <c r="E23" s="139">
        <v>50</v>
      </c>
      <c r="F23" s="140" t="s">
        <v>109</v>
      </c>
      <c r="G23" s="143">
        <v>550</v>
      </c>
      <c r="H23" s="142">
        <v>30</v>
      </c>
      <c r="I23" s="142">
        <v>50</v>
      </c>
      <c r="J23" s="142">
        <v>50</v>
      </c>
      <c r="K23" s="142">
        <v>30</v>
      </c>
      <c r="L23" s="142">
        <v>50</v>
      </c>
      <c r="M23" s="142">
        <v>50</v>
      </c>
      <c r="N23" s="143">
        <f t="shared" si="4"/>
        <v>16.5</v>
      </c>
      <c r="O23" s="143">
        <f t="shared" si="5"/>
        <v>27.5</v>
      </c>
      <c r="P23" s="144">
        <f t="shared" si="6"/>
        <v>27.5</v>
      </c>
      <c r="Q23" s="237">
        <f>SUM(N23)</f>
        <v>16.5</v>
      </c>
      <c r="R23" s="237">
        <f t="shared" si="9"/>
        <v>27.5</v>
      </c>
      <c r="S23" s="237">
        <f t="shared" si="9"/>
        <v>27.5</v>
      </c>
      <c r="T23" s="236">
        <f t="shared" si="10"/>
        <v>24.75</v>
      </c>
      <c r="U23" s="236">
        <f t="shared" si="10"/>
        <v>41.25</v>
      </c>
      <c r="V23" s="236">
        <f t="shared" si="10"/>
        <v>41.25</v>
      </c>
      <c r="W23" s="262"/>
      <c r="X23" s="262"/>
      <c r="Y23" s="262"/>
      <c r="Z23" s="262"/>
    </row>
    <row r="24" spans="2:26" ht="15.75" thickBot="1" x14ac:dyDescent="0.3"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40"/>
      <c r="Q24" s="180">
        <f t="shared" ref="Q24:V24" si="11">SUM(Q10:Q23)</f>
        <v>387.577</v>
      </c>
      <c r="R24" s="181">
        <f t="shared" si="11"/>
        <v>448.89499999999998</v>
      </c>
      <c r="S24" s="181">
        <f t="shared" si="11"/>
        <v>499.75399999999991</v>
      </c>
      <c r="T24" s="269">
        <f t="shared" si="11"/>
        <v>581.3655</v>
      </c>
      <c r="U24" s="269">
        <f t="shared" si="11"/>
        <v>673.34249999999997</v>
      </c>
      <c r="V24" s="270">
        <f t="shared" si="11"/>
        <v>749.63099999999997</v>
      </c>
      <c r="W24" s="262"/>
      <c r="X24" s="262"/>
      <c r="Y24" s="262"/>
      <c r="Z24" s="262"/>
    </row>
    <row r="25" spans="2:26" ht="15.75" thickBot="1" x14ac:dyDescent="0.3">
      <c r="B25" s="436" t="s">
        <v>48</v>
      </c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546"/>
      <c r="W25" s="262"/>
      <c r="X25" s="262"/>
      <c r="Y25" s="262"/>
      <c r="Z25" s="262"/>
    </row>
    <row r="26" spans="2:26" x14ac:dyDescent="0.25">
      <c r="B26" s="441" t="s">
        <v>120</v>
      </c>
      <c r="C26" s="488">
        <v>60</v>
      </c>
      <c r="D26" s="488">
        <v>80</v>
      </c>
      <c r="E26" s="488">
        <v>100</v>
      </c>
      <c r="F26" s="130" t="s">
        <v>59</v>
      </c>
      <c r="G26" s="253">
        <v>212</v>
      </c>
      <c r="H26" s="131">
        <v>49</v>
      </c>
      <c r="I26" s="131">
        <v>63</v>
      </c>
      <c r="J26" s="131">
        <v>70</v>
      </c>
      <c r="K26" s="131">
        <v>35</v>
      </c>
      <c r="L26" s="131">
        <v>45</v>
      </c>
      <c r="M26" s="131">
        <v>50</v>
      </c>
      <c r="N26" s="253">
        <f t="shared" ref="N26:N45" si="12">H26*G26/1000</f>
        <v>10.388</v>
      </c>
      <c r="O26" s="253">
        <f t="shared" ref="O26:O45" si="13">I26*G26/1000</f>
        <v>13.356</v>
      </c>
      <c r="P26" s="253">
        <f t="shared" ref="P26:P45" si="14">J26*G26/1000</f>
        <v>14.84</v>
      </c>
      <c r="Q26" s="445">
        <f>SUM(N26:N30)</f>
        <v>45.942000000000007</v>
      </c>
      <c r="R26" s="445">
        <f t="shared" ref="R26:S26" si="15">SUM(O26:O30)</f>
        <v>58.557500000000005</v>
      </c>
      <c r="S26" s="445">
        <f t="shared" si="15"/>
        <v>65.063000000000002</v>
      </c>
      <c r="T26" s="446">
        <f>Q26*1.5</f>
        <v>68.913000000000011</v>
      </c>
      <c r="U26" s="446">
        <f>R26*1.5</f>
        <v>87.836250000000007</v>
      </c>
      <c r="V26" s="410">
        <f>S26*1.5</f>
        <v>97.594500000000011</v>
      </c>
      <c r="W26" s="262"/>
      <c r="X26" s="262"/>
      <c r="Y26" s="262"/>
      <c r="Z26" s="262"/>
    </row>
    <row r="27" spans="2:26" x14ac:dyDescent="0.25">
      <c r="B27" s="428"/>
      <c r="C27" s="425"/>
      <c r="D27" s="425"/>
      <c r="E27" s="425"/>
      <c r="F27" s="3" t="s">
        <v>34</v>
      </c>
      <c r="G27" s="132">
        <v>219</v>
      </c>
      <c r="H27" s="235">
        <v>21</v>
      </c>
      <c r="I27" s="235">
        <v>27</v>
      </c>
      <c r="J27" s="116">
        <v>30</v>
      </c>
      <c r="K27" s="235">
        <v>16</v>
      </c>
      <c r="L27" s="235">
        <v>21</v>
      </c>
      <c r="M27" s="116">
        <v>23</v>
      </c>
      <c r="N27" s="236">
        <f>H27*G29/1000</f>
        <v>16.611000000000001</v>
      </c>
      <c r="O27" s="236">
        <f>I27*G29/1000</f>
        <v>21.356999999999999</v>
      </c>
      <c r="P27" s="236">
        <f>J27*G29/1000</f>
        <v>23.73</v>
      </c>
      <c r="Q27" s="417"/>
      <c r="R27" s="417"/>
      <c r="S27" s="417"/>
      <c r="T27" s="414"/>
      <c r="U27" s="414"/>
      <c r="V27" s="411"/>
      <c r="W27" s="262"/>
      <c r="X27" s="262"/>
      <c r="Y27" s="262"/>
      <c r="Z27" s="262"/>
    </row>
    <row r="28" spans="2:26" x14ac:dyDescent="0.25">
      <c r="B28" s="428"/>
      <c r="C28" s="425"/>
      <c r="D28" s="425"/>
      <c r="E28" s="425"/>
      <c r="F28" s="105" t="s">
        <v>36</v>
      </c>
      <c r="G28" s="236">
        <v>751</v>
      </c>
      <c r="H28" s="235">
        <v>21</v>
      </c>
      <c r="I28" s="235">
        <v>27</v>
      </c>
      <c r="J28" s="116">
        <v>30</v>
      </c>
      <c r="K28" s="235">
        <v>15</v>
      </c>
      <c r="L28" s="235">
        <v>19</v>
      </c>
      <c r="M28" s="116">
        <v>21</v>
      </c>
      <c r="N28" s="236">
        <f t="shared" si="12"/>
        <v>15.771000000000001</v>
      </c>
      <c r="O28" s="236">
        <f t="shared" si="13"/>
        <v>20.277000000000001</v>
      </c>
      <c r="P28" s="236">
        <f t="shared" si="14"/>
        <v>22.53</v>
      </c>
      <c r="Q28" s="417"/>
      <c r="R28" s="417"/>
      <c r="S28" s="417"/>
      <c r="T28" s="414"/>
      <c r="U28" s="414"/>
      <c r="V28" s="411"/>
      <c r="W28" s="262"/>
      <c r="X28" s="262"/>
      <c r="Y28" s="262"/>
      <c r="Z28" s="262"/>
    </row>
    <row r="29" spans="2:26" x14ac:dyDescent="0.25">
      <c r="B29" s="428"/>
      <c r="C29" s="425"/>
      <c r="D29" s="425"/>
      <c r="E29" s="425"/>
      <c r="F29" s="105" t="s">
        <v>12</v>
      </c>
      <c r="G29" s="236">
        <v>791</v>
      </c>
      <c r="H29" s="116">
        <v>4</v>
      </c>
      <c r="I29" s="116">
        <v>4.5</v>
      </c>
      <c r="J29" s="116">
        <v>5</v>
      </c>
      <c r="K29" s="116">
        <v>4</v>
      </c>
      <c r="L29" s="116">
        <v>4.5</v>
      </c>
      <c r="M29" s="116">
        <v>5</v>
      </c>
      <c r="N29" s="236">
        <f t="shared" si="12"/>
        <v>3.1640000000000001</v>
      </c>
      <c r="O29" s="236">
        <f t="shared" si="13"/>
        <v>3.5594999999999999</v>
      </c>
      <c r="P29" s="236">
        <f t="shared" si="14"/>
        <v>3.9550000000000001</v>
      </c>
      <c r="Q29" s="417"/>
      <c r="R29" s="417"/>
      <c r="S29" s="417"/>
      <c r="T29" s="414"/>
      <c r="U29" s="414"/>
      <c r="V29" s="411"/>
      <c r="W29" s="262"/>
      <c r="X29" s="262"/>
      <c r="Y29" s="262"/>
      <c r="Z29" s="262"/>
    </row>
    <row r="30" spans="2:26" ht="15.75" x14ac:dyDescent="0.25">
      <c r="B30" s="428"/>
      <c r="C30" s="425"/>
      <c r="D30" s="425"/>
      <c r="E30" s="425"/>
      <c r="F30" s="106" t="s">
        <v>27</v>
      </c>
      <c r="G30" s="236">
        <v>80</v>
      </c>
      <c r="H30" s="116">
        <v>0.1</v>
      </c>
      <c r="I30" s="116">
        <v>0.1</v>
      </c>
      <c r="J30" s="116">
        <v>0.1</v>
      </c>
      <c r="K30" s="116">
        <v>0.1</v>
      </c>
      <c r="L30" s="116">
        <v>0.1</v>
      </c>
      <c r="M30" s="116">
        <v>0.1</v>
      </c>
      <c r="N30" s="236">
        <f t="shared" si="12"/>
        <v>8.0000000000000002E-3</v>
      </c>
      <c r="O30" s="236">
        <f t="shared" si="13"/>
        <v>8.0000000000000002E-3</v>
      </c>
      <c r="P30" s="236">
        <f t="shared" si="14"/>
        <v>8.0000000000000002E-3</v>
      </c>
      <c r="Q30" s="418"/>
      <c r="R30" s="418"/>
      <c r="S30" s="418"/>
      <c r="T30" s="415"/>
      <c r="U30" s="415"/>
      <c r="V30" s="412"/>
      <c r="W30" s="262"/>
      <c r="X30" s="262"/>
      <c r="Y30" s="262"/>
      <c r="Z30" s="262"/>
    </row>
    <row r="31" spans="2:26" x14ac:dyDescent="0.25">
      <c r="B31" s="389" t="s">
        <v>121</v>
      </c>
      <c r="C31" s="425">
        <v>70</v>
      </c>
      <c r="D31" s="425">
        <v>90</v>
      </c>
      <c r="E31" s="425">
        <v>100</v>
      </c>
      <c r="F31" s="133" t="s">
        <v>152</v>
      </c>
      <c r="G31" s="236">
        <v>4500</v>
      </c>
      <c r="H31" s="113">
        <v>80</v>
      </c>
      <c r="I31" s="113">
        <v>90</v>
      </c>
      <c r="J31" s="113">
        <v>100</v>
      </c>
      <c r="K31" s="113">
        <v>75</v>
      </c>
      <c r="L31" s="113">
        <v>85</v>
      </c>
      <c r="M31" s="113">
        <v>90</v>
      </c>
      <c r="N31" s="236">
        <f t="shared" si="12"/>
        <v>360</v>
      </c>
      <c r="O31" s="236">
        <f t="shared" si="13"/>
        <v>405</v>
      </c>
      <c r="P31" s="236">
        <f t="shared" si="14"/>
        <v>450</v>
      </c>
      <c r="Q31" s="416">
        <f>SUM(N31:N36)</f>
        <v>368.59300000000002</v>
      </c>
      <c r="R31" s="416">
        <f t="shared" ref="R31:S31" si="16">SUM(O31:O36)</f>
        <v>417.53399999999999</v>
      </c>
      <c r="S31" s="416">
        <f t="shared" si="16"/>
        <v>464.42399999999998</v>
      </c>
      <c r="T31" s="413">
        <f>Q31*1.5</f>
        <v>552.8895</v>
      </c>
      <c r="U31" s="413">
        <f>R31*1.5</f>
        <v>626.30099999999993</v>
      </c>
      <c r="V31" s="462">
        <f>S31*1.5</f>
        <v>696.63599999999997</v>
      </c>
      <c r="W31" s="262"/>
      <c r="X31" s="262"/>
      <c r="Y31" s="262"/>
      <c r="Z31" s="262"/>
    </row>
    <row r="32" spans="2:26" x14ac:dyDescent="0.25">
      <c r="B32" s="390"/>
      <c r="C32" s="425"/>
      <c r="D32" s="425"/>
      <c r="E32" s="425"/>
      <c r="F32" s="105" t="s">
        <v>61</v>
      </c>
      <c r="G32" s="236">
        <v>426</v>
      </c>
      <c r="H32" s="235">
        <v>7</v>
      </c>
      <c r="I32" s="235">
        <v>12</v>
      </c>
      <c r="J32" s="116">
        <v>15</v>
      </c>
      <c r="K32" s="235">
        <v>7</v>
      </c>
      <c r="L32" s="235">
        <v>12</v>
      </c>
      <c r="M32" s="116">
        <v>15</v>
      </c>
      <c r="N32" s="236">
        <f t="shared" si="12"/>
        <v>2.9820000000000002</v>
      </c>
      <c r="O32" s="236">
        <f t="shared" si="13"/>
        <v>5.1120000000000001</v>
      </c>
      <c r="P32" s="236">
        <f t="shared" si="14"/>
        <v>6.39</v>
      </c>
      <c r="Q32" s="417"/>
      <c r="R32" s="417"/>
      <c r="S32" s="417"/>
      <c r="T32" s="414"/>
      <c r="U32" s="414"/>
      <c r="V32" s="411"/>
      <c r="W32" s="262"/>
      <c r="X32" s="262"/>
      <c r="Y32" s="262"/>
      <c r="Z32" s="262"/>
    </row>
    <row r="33" spans="2:26" x14ac:dyDescent="0.25">
      <c r="B33" s="390"/>
      <c r="C33" s="425"/>
      <c r="D33" s="425"/>
      <c r="E33" s="425"/>
      <c r="F33" s="105" t="s">
        <v>95</v>
      </c>
      <c r="G33" s="236">
        <v>517</v>
      </c>
      <c r="H33" s="235">
        <v>5</v>
      </c>
      <c r="I33" s="235">
        <v>5</v>
      </c>
      <c r="J33" s="116">
        <v>5</v>
      </c>
      <c r="K33" s="235">
        <v>5</v>
      </c>
      <c r="L33" s="235">
        <v>5</v>
      </c>
      <c r="M33" s="116">
        <v>5</v>
      </c>
      <c r="N33" s="236">
        <f t="shared" si="12"/>
        <v>2.585</v>
      </c>
      <c r="O33" s="236">
        <f t="shared" si="13"/>
        <v>2.585</v>
      </c>
      <c r="P33" s="236">
        <f t="shared" si="14"/>
        <v>2.585</v>
      </c>
      <c r="Q33" s="417"/>
      <c r="R33" s="417"/>
      <c r="S33" s="417"/>
      <c r="T33" s="414"/>
      <c r="U33" s="414"/>
      <c r="V33" s="411"/>
      <c r="W33" s="262"/>
      <c r="X33" s="262"/>
      <c r="Y33" s="262"/>
      <c r="Z33" s="262"/>
    </row>
    <row r="34" spans="2:26" x14ac:dyDescent="0.25">
      <c r="B34" s="390"/>
      <c r="C34" s="425"/>
      <c r="D34" s="425"/>
      <c r="E34" s="425"/>
      <c r="F34" s="134" t="s">
        <v>11</v>
      </c>
      <c r="G34" s="241">
        <v>204</v>
      </c>
      <c r="H34" s="235">
        <v>7</v>
      </c>
      <c r="I34" s="235">
        <v>12</v>
      </c>
      <c r="J34" s="113">
        <v>15</v>
      </c>
      <c r="K34" s="235">
        <v>5</v>
      </c>
      <c r="L34" s="235">
        <v>10</v>
      </c>
      <c r="M34" s="116">
        <v>12</v>
      </c>
      <c r="N34" s="236">
        <f t="shared" si="12"/>
        <v>1.4279999999999999</v>
      </c>
      <c r="O34" s="236">
        <f t="shared" si="13"/>
        <v>2.448</v>
      </c>
      <c r="P34" s="236">
        <f t="shared" si="14"/>
        <v>3.06</v>
      </c>
      <c r="Q34" s="417"/>
      <c r="R34" s="417"/>
      <c r="S34" s="417"/>
      <c r="T34" s="414"/>
      <c r="U34" s="414"/>
      <c r="V34" s="411"/>
      <c r="W34" s="262"/>
      <c r="X34" s="262"/>
      <c r="Y34" s="262"/>
      <c r="Z34" s="262"/>
    </row>
    <row r="35" spans="2:26" x14ac:dyDescent="0.25">
      <c r="B35" s="390"/>
      <c r="C35" s="425"/>
      <c r="D35" s="425"/>
      <c r="E35" s="425"/>
      <c r="F35" s="105" t="s">
        <v>12</v>
      </c>
      <c r="G35" s="236">
        <v>791</v>
      </c>
      <c r="H35" s="116">
        <v>2</v>
      </c>
      <c r="I35" s="116">
        <v>3</v>
      </c>
      <c r="J35" s="116">
        <v>3</v>
      </c>
      <c r="K35" s="116">
        <v>2</v>
      </c>
      <c r="L35" s="116">
        <v>3</v>
      </c>
      <c r="M35" s="116">
        <v>3</v>
      </c>
      <c r="N35" s="236">
        <f t="shared" si="12"/>
        <v>1.5820000000000001</v>
      </c>
      <c r="O35" s="236">
        <f t="shared" si="13"/>
        <v>2.3730000000000002</v>
      </c>
      <c r="P35" s="236">
        <f t="shared" si="14"/>
        <v>2.3730000000000002</v>
      </c>
      <c r="Q35" s="417"/>
      <c r="R35" s="417"/>
      <c r="S35" s="417"/>
      <c r="T35" s="414"/>
      <c r="U35" s="414"/>
      <c r="V35" s="411"/>
      <c r="W35" s="262"/>
      <c r="X35" s="262"/>
      <c r="Y35" s="262"/>
      <c r="Z35" s="262"/>
    </row>
    <row r="36" spans="2:26" ht="16.5" thickBot="1" x14ac:dyDescent="0.3">
      <c r="B36" s="426"/>
      <c r="C36" s="425"/>
      <c r="D36" s="425"/>
      <c r="E36" s="425"/>
      <c r="F36" s="106" t="s">
        <v>27</v>
      </c>
      <c r="G36" s="236">
        <v>80</v>
      </c>
      <c r="H36" s="116">
        <v>0.2</v>
      </c>
      <c r="I36" s="116">
        <v>0.2</v>
      </c>
      <c r="J36" s="116">
        <v>0.2</v>
      </c>
      <c r="K36" s="116">
        <v>0.2</v>
      </c>
      <c r="L36" s="116">
        <v>0.2</v>
      </c>
      <c r="M36" s="116">
        <v>0.2</v>
      </c>
      <c r="N36" s="236">
        <f t="shared" si="12"/>
        <v>1.6E-2</v>
      </c>
      <c r="O36" s="236">
        <f t="shared" si="13"/>
        <v>1.6E-2</v>
      </c>
      <c r="P36" s="236">
        <f t="shared" si="14"/>
        <v>1.6E-2</v>
      </c>
      <c r="Q36" s="418"/>
      <c r="R36" s="418"/>
      <c r="S36" s="418"/>
      <c r="T36" s="415"/>
      <c r="U36" s="415"/>
      <c r="V36" s="412"/>
      <c r="W36" s="262"/>
      <c r="X36" s="262"/>
      <c r="Y36" s="262"/>
      <c r="Z36" s="262"/>
    </row>
    <row r="37" spans="2:26" ht="15.75" x14ac:dyDescent="0.25">
      <c r="B37" s="428" t="s">
        <v>92</v>
      </c>
      <c r="C37" s="425">
        <v>20</v>
      </c>
      <c r="D37" s="425">
        <v>20</v>
      </c>
      <c r="E37" s="425">
        <v>20</v>
      </c>
      <c r="F37" s="106" t="s">
        <v>75</v>
      </c>
      <c r="G37" s="236">
        <v>2000</v>
      </c>
      <c r="H37" s="116">
        <v>10</v>
      </c>
      <c r="I37" s="116">
        <v>10</v>
      </c>
      <c r="J37" s="116">
        <v>10</v>
      </c>
      <c r="K37" s="116">
        <v>10</v>
      </c>
      <c r="L37" s="116">
        <v>10</v>
      </c>
      <c r="M37" s="116">
        <v>10</v>
      </c>
      <c r="N37" s="236">
        <f t="shared" si="12"/>
        <v>20</v>
      </c>
      <c r="O37" s="236">
        <f t="shared" si="13"/>
        <v>20</v>
      </c>
      <c r="P37" s="236">
        <f t="shared" si="14"/>
        <v>20</v>
      </c>
      <c r="Q37" s="416">
        <f>SUM(N37:N39)</f>
        <v>29.244</v>
      </c>
      <c r="R37" s="416">
        <f t="shared" ref="R37:S37" si="17">SUM(O37:O39)</f>
        <v>29.244</v>
      </c>
      <c r="S37" s="416">
        <f t="shared" si="17"/>
        <v>29.244</v>
      </c>
      <c r="T37" s="505">
        <f>(Q37*1.5)</f>
        <v>43.866</v>
      </c>
      <c r="U37" s="505">
        <f>(R37*1.5)</f>
        <v>43.866</v>
      </c>
      <c r="V37" s="505">
        <f>(S37*1.5)</f>
        <v>43.866</v>
      </c>
      <c r="W37" s="262"/>
      <c r="X37" s="262"/>
      <c r="Y37" s="262"/>
      <c r="Z37" s="262"/>
    </row>
    <row r="38" spans="2:26" ht="15.75" x14ac:dyDescent="0.25">
      <c r="B38" s="428"/>
      <c r="C38" s="425"/>
      <c r="D38" s="425"/>
      <c r="E38" s="425"/>
      <c r="F38" s="106" t="s">
        <v>74</v>
      </c>
      <c r="G38" s="236">
        <v>222</v>
      </c>
      <c r="H38" s="116">
        <v>2</v>
      </c>
      <c r="I38" s="116">
        <v>2</v>
      </c>
      <c r="J38" s="116">
        <v>2</v>
      </c>
      <c r="K38" s="116">
        <v>2</v>
      </c>
      <c r="L38" s="116">
        <v>2</v>
      </c>
      <c r="M38" s="116">
        <v>2</v>
      </c>
      <c r="N38" s="236">
        <f t="shared" si="12"/>
        <v>0.44400000000000001</v>
      </c>
      <c r="O38" s="236">
        <f t="shared" si="13"/>
        <v>0.44400000000000001</v>
      </c>
      <c r="P38" s="236">
        <f t="shared" si="14"/>
        <v>0.44400000000000001</v>
      </c>
      <c r="Q38" s="417"/>
      <c r="R38" s="417"/>
      <c r="S38" s="417"/>
      <c r="T38" s="506"/>
      <c r="U38" s="506"/>
      <c r="V38" s="506"/>
      <c r="W38" s="262"/>
      <c r="X38" s="262"/>
      <c r="Y38" s="262"/>
      <c r="Z38" s="262"/>
    </row>
    <row r="39" spans="2:26" ht="16.5" thickBot="1" x14ac:dyDescent="0.3">
      <c r="B39" s="428"/>
      <c r="C39" s="425"/>
      <c r="D39" s="425"/>
      <c r="E39" s="425"/>
      <c r="F39" s="106" t="s">
        <v>14</v>
      </c>
      <c r="G39" s="236">
        <v>4400</v>
      </c>
      <c r="H39" s="116">
        <v>2</v>
      </c>
      <c r="I39" s="116">
        <v>2</v>
      </c>
      <c r="J39" s="116">
        <v>2</v>
      </c>
      <c r="K39" s="116">
        <v>2</v>
      </c>
      <c r="L39" s="116">
        <v>2</v>
      </c>
      <c r="M39" s="116">
        <v>2</v>
      </c>
      <c r="N39" s="236">
        <f t="shared" si="12"/>
        <v>8.8000000000000007</v>
      </c>
      <c r="O39" s="236">
        <f t="shared" si="13"/>
        <v>8.8000000000000007</v>
      </c>
      <c r="P39" s="236">
        <f t="shared" si="14"/>
        <v>8.8000000000000007</v>
      </c>
      <c r="Q39" s="418"/>
      <c r="R39" s="418"/>
      <c r="S39" s="418"/>
      <c r="T39" s="507"/>
      <c r="U39" s="507"/>
      <c r="V39" s="507"/>
      <c r="W39" s="262"/>
      <c r="X39" s="262"/>
      <c r="Y39" s="262"/>
      <c r="Z39" s="262"/>
    </row>
    <row r="40" spans="2:26" x14ac:dyDescent="0.25">
      <c r="B40" s="428" t="s">
        <v>93</v>
      </c>
      <c r="C40" s="425">
        <v>130</v>
      </c>
      <c r="D40" s="425">
        <v>150</v>
      </c>
      <c r="E40" s="425">
        <v>180</v>
      </c>
      <c r="F40" s="135" t="s">
        <v>77</v>
      </c>
      <c r="G40" s="236">
        <v>613</v>
      </c>
      <c r="H40" s="113">
        <v>45.5</v>
      </c>
      <c r="I40" s="113">
        <v>52.5</v>
      </c>
      <c r="J40" s="113">
        <v>63</v>
      </c>
      <c r="K40" s="113">
        <v>45.5</v>
      </c>
      <c r="L40" s="113">
        <v>52.5</v>
      </c>
      <c r="M40" s="113">
        <v>63</v>
      </c>
      <c r="N40" s="236">
        <f t="shared" si="12"/>
        <v>27.891500000000001</v>
      </c>
      <c r="O40" s="236">
        <f t="shared" si="13"/>
        <v>32.182499999999997</v>
      </c>
      <c r="P40" s="236">
        <f t="shared" si="14"/>
        <v>38.619</v>
      </c>
      <c r="Q40" s="416">
        <f>SUM(O40:O42)</f>
        <v>54.198499999999996</v>
      </c>
      <c r="R40" s="416">
        <f t="shared" ref="R40:S40" si="18">SUM(P40:P42)</f>
        <v>60.643000000000001</v>
      </c>
      <c r="S40" s="416">
        <f t="shared" si="18"/>
        <v>54.198499999999996</v>
      </c>
      <c r="T40" s="505">
        <f>(Q40*1.5)</f>
        <v>81.297749999999994</v>
      </c>
      <c r="U40" s="505">
        <f>(R40*1.5)</f>
        <v>90.964500000000001</v>
      </c>
      <c r="V40" s="505">
        <f>(S40*1.5)</f>
        <v>81.297749999999994</v>
      </c>
      <c r="W40" s="262"/>
      <c r="X40" s="262"/>
      <c r="Y40" s="262"/>
      <c r="Z40" s="262"/>
    </row>
    <row r="41" spans="2:26" ht="15.75" x14ac:dyDescent="0.25">
      <c r="B41" s="428"/>
      <c r="C41" s="425"/>
      <c r="D41" s="425"/>
      <c r="E41" s="425"/>
      <c r="F41" s="106" t="s">
        <v>27</v>
      </c>
      <c r="G41" s="236">
        <v>80</v>
      </c>
      <c r="H41" s="116">
        <v>0.1</v>
      </c>
      <c r="I41" s="116">
        <v>0.2</v>
      </c>
      <c r="J41" s="116">
        <v>0.3</v>
      </c>
      <c r="K41" s="116">
        <v>0.1</v>
      </c>
      <c r="L41" s="116">
        <v>0.2</v>
      </c>
      <c r="M41" s="116">
        <v>0.3</v>
      </c>
      <c r="N41" s="236">
        <f t="shared" si="12"/>
        <v>8.0000000000000002E-3</v>
      </c>
      <c r="O41" s="236">
        <f t="shared" si="13"/>
        <v>1.6E-2</v>
      </c>
      <c r="P41" s="236">
        <f t="shared" si="14"/>
        <v>2.4E-2</v>
      </c>
      <c r="Q41" s="417"/>
      <c r="R41" s="417"/>
      <c r="S41" s="417"/>
      <c r="T41" s="506"/>
      <c r="U41" s="506"/>
      <c r="V41" s="506"/>
      <c r="W41" s="262"/>
      <c r="X41" s="262"/>
      <c r="Y41" s="262"/>
      <c r="Z41" s="262"/>
    </row>
    <row r="42" spans="2:26" ht="15.75" thickBot="1" x14ac:dyDescent="0.3">
      <c r="B42" s="428"/>
      <c r="C42" s="425"/>
      <c r="D42" s="425"/>
      <c r="E42" s="425"/>
      <c r="F42" s="105" t="s">
        <v>14</v>
      </c>
      <c r="G42" s="236">
        <v>4400</v>
      </c>
      <c r="H42" s="113">
        <v>5</v>
      </c>
      <c r="I42" s="113">
        <v>5</v>
      </c>
      <c r="J42" s="113">
        <v>5</v>
      </c>
      <c r="K42" s="113">
        <v>5</v>
      </c>
      <c r="L42" s="113">
        <v>5</v>
      </c>
      <c r="M42" s="113">
        <v>5</v>
      </c>
      <c r="N42" s="236">
        <f t="shared" si="12"/>
        <v>22</v>
      </c>
      <c r="O42" s="236">
        <f t="shared" si="13"/>
        <v>22</v>
      </c>
      <c r="P42" s="236">
        <f t="shared" si="14"/>
        <v>22</v>
      </c>
      <c r="Q42" s="418"/>
      <c r="R42" s="418"/>
      <c r="S42" s="418"/>
      <c r="T42" s="507"/>
      <c r="U42" s="507"/>
      <c r="V42" s="507"/>
      <c r="W42" s="262"/>
      <c r="X42" s="262"/>
      <c r="Y42" s="262"/>
      <c r="Z42" s="262"/>
    </row>
    <row r="43" spans="2:26" x14ac:dyDescent="0.25">
      <c r="B43" s="428" t="s">
        <v>42</v>
      </c>
      <c r="C43" s="425">
        <v>200</v>
      </c>
      <c r="D43" s="425">
        <v>200</v>
      </c>
      <c r="E43" s="425">
        <v>200</v>
      </c>
      <c r="F43" s="136" t="s">
        <v>43</v>
      </c>
      <c r="G43" s="236">
        <v>630</v>
      </c>
      <c r="H43" s="235">
        <v>20</v>
      </c>
      <c r="I43" s="235">
        <v>20</v>
      </c>
      <c r="J43" s="235">
        <v>20</v>
      </c>
      <c r="K43" s="235">
        <v>20</v>
      </c>
      <c r="L43" s="235">
        <v>20</v>
      </c>
      <c r="M43" s="235">
        <v>20</v>
      </c>
      <c r="N43" s="237">
        <f t="shared" si="12"/>
        <v>12.6</v>
      </c>
      <c r="O43" s="237">
        <f t="shared" si="13"/>
        <v>12.6</v>
      </c>
      <c r="P43" s="250">
        <f t="shared" si="14"/>
        <v>12.6</v>
      </c>
      <c r="Q43" s="416">
        <f>SUM(N43:N44)</f>
        <v>13.875</v>
      </c>
      <c r="R43" s="416">
        <f t="shared" ref="R43:S43" si="19">SUM(O43:O44)</f>
        <v>13.875</v>
      </c>
      <c r="S43" s="416">
        <f t="shared" si="19"/>
        <v>13.875</v>
      </c>
      <c r="T43" s="416">
        <f>Q43*1.5</f>
        <v>20.8125</v>
      </c>
      <c r="U43" s="416">
        <f>R43*1.5</f>
        <v>20.8125</v>
      </c>
      <c r="V43" s="419">
        <f>S43*1.5</f>
        <v>20.8125</v>
      </c>
      <c r="W43" s="262"/>
      <c r="X43" s="262"/>
      <c r="Y43" s="262"/>
      <c r="Z43" s="262"/>
    </row>
    <row r="44" spans="2:26" x14ac:dyDescent="0.25">
      <c r="B44" s="428"/>
      <c r="C44" s="425"/>
      <c r="D44" s="425"/>
      <c r="E44" s="425"/>
      <c r="F44" s="137" t="s">
        <v>31</v>
      </c>
      <c r="G44" s="236">
        <v>425</v>
      </c>
      <c r="H44" s="113">
        <v>3</v>
      </c>
      <c r="I44" s="113">
        <v>3</v>
      </c>
      <c r="J44" s="113">
        <v>3</v>
      </c>
      <c r="K44" s="113">
        <v>3</v>
      </c>
      <c r="L44" s="113">
        <v>3</v>
      </c>
      <c r="M44" s="113">
        <v>3</v>
      </c>
      <c r="N44" s="237">
        <f t="shared" si="12"/>
        <v>1.2749999999999999</v>
      </c>
      <c r="O44" s="237">
        <f t="shared" si="13"/>
        <v>1.2749999999999999</v>
      </c>
      <c r="P44" s="250">
        <f t="shared" si="14"/>
        <v>1.2749999999999999</v>
      </c>
      <c r="Q44" s="418"/>
      <c r="R44" s="418"/>
      <c r="S44" s="418"/>
      <c r="T44" s="418"/>
      <c r="U44" s="418"/>
      <c r="V44" s="420"/>
      <c r="W44" s="262"/>
      <c r="X44" s="262"/>
      <c r="Y44" s="262"/>
      <c r="Z44" s="262"/>
    </row>
    <row r="45" spans="2:26" ht="30.75" thickBot="1" x14ac:dyDescent="0.3">
      <c r="B45" s="138" t="s">
        <v>109</v>
      </c>
      <c r="C45" s="139">
        <v>30</v>
      </c>
      <c r="D45" s="139">
        <v>50</v>
      </c>
      <c r="E45" s="139">
        <v>50</v>
      </c>
      <c r="F45" s="140" t="s">
        <v>109</v>
      </c>
      <c r="G45" s="141">
        <v>550</v>
      </c>
      <c r="H45" s="142">
        <v>30</v>
      </c>
      <c r="I45" s="142">
        <v>50</v>
      </c>
      <c r="J45" s="142">
        <v>50</v>
      </c>
      <c r="K45" s="142">
        <v>30</v>
      </c>
      <c r="L45" s="142">
        <v>50</v>
      </c>
      <c r="M45" s="142">
        <v>50</v>
      </c>
      <c r="N45" s="143">
        <f t="shared" si="12"/>
        <v>16.5</v>
      </c>
      <c r="O45" s="143">
        <f t="shared" si="13"/>
        <v>27.5</v>
      </c>
      <c r="P45" s="143">
        <f t="shared" si="14"/>
        <v>27.5</v>
      </c>
      <c r="Q45" s="143">
        <f>SUM(N45)</f>
        <v>16.5</v>
      </c>
      <c r="R45" s="143">
        <f t="shared" ref="R45:S45" si="20">SUM(O45)</f>
        <v>27.5</v>
      </c>
      <c r="S45" s="143">
        <f t="shared" si="20"/>
        <v>27.5</v>
      </c>
      <c r="T45" s="182">
        <f>Q45*1.5</f>
        <v>24.75</v>
      </c>
      <c r="U45" s="182">
        <f>R45*1.5</f>
        <v>41.25</v>
      </c>
      <c r="V45" s="183">
        <f>S45*1.5</f>
        <v>41.25</v>
      </c>
      <c r="W45" s="262"/>
      <c r="X45" s="262"/>
      <c r="Y45" s="262"/>
      <c r="Z45" s="262"/>
    </row>
    <row r="46" spans="2:26" ht="15.75" thickBot="1" x14ac:dyDescent="0.3">
      <c r="B46" s="438"/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184">
        <f t="shared" ref="Q46:V46" si="21">SUM(Q26:Q45)</f>
        <v>528.35249999999996</v>
      </c>
      <c r="R46" s="184">
        <f t="shared" si="21"/>
        <v>607.35350000000005</v>
      </c>
      <c r="S46" s="184">
        <f t="shared" si="21"/>
        <v>654.30449999999996</v>
      </c>
      <c r="T46" s="185">
        <f t="shared" si="21"/>
        <v>792.52874999999995</v>
      </c>
      <c r="U46" s="185">
        <f t="shared" si="21"/>
        <v>911.03025000000002</v>
      </c>
      <c r="V46" s="185">
        <f t="shared" si="21"/>
        <v>981.45674999999994</v>
      </c>
      <c r="W46" s="262"/>
      <c r="X46" s="262"/>
      <c r="Y46" s="262"/>
      <c r="Z46" s="262"/>
    </row>
    <row r="47" spans="2:26" x14ac:dyDescent="0.25">
      <c r="B47" s="436" t="s">
        <v>32</v>
      </c>
      <c r="C47" s="437"/>
      <c r="D47" s="437"/>
      <c r="E47" s="437"/>
      <c r="F47" s="437"/>
      <c r="G47" s="437"/>
      <c r="H47" s="437"/>
      <c r="I47" s="437"/>
      <c r="J47" s="437"/>
      <c r="K47" s="437"/>
      <c r="L47" s="437"/>
      <c r="M47" s="437"/>
      <c r="N47" s="437"/>
      <c r="O47" s="437"/>
      <c r="P47" s="437"/>
      <c r="Q47" s="437"/>
      <c r="R47" s="437"/>
      <c r="S47" s="437"/>
      <c r="T47" s="437"/>
      <c r="U47" s="437"/>
      <c r="V47" s="546"/>
      <c r="W47" s="262"/>
      <c r="X47" s="262"/>
      <c r="Y47" s="262"/>
      <c r="Z47" s="262"/>
    </row>
    <row r="48" spans="2:26" ht="15" customHeight="1" x14ac:dyDescent="0.25">
      <c r="B48" s="543" t="s">
        <v>90</v>
      </c>
      <c r="C48" s="449">
        <v>70</v>
      </c>
      <c r="D48" s="449">
        <v>90</v>
      </c>
      <c r="E48" s="449">
        <v>100</v>
      </c>
      <c r="F48" s="105" t="s">
        <v>52</v>
      </c>
      <c r="G48" s="236">
        <v>1900</v>
      </c>
      <c r="H48" s="113">
        <v>76</v>
      </c>
      <c r="I48" s="113">
        <v>80</v>
      </c>
      <c r="J48" s="113">
        <v>80</v>
      </c>
      <c r="K48" s="113">
        <v>70</v>
      </c>
      <c r="L48" s="113">
        <v>75</v>
      </c>
      <c r="M48" s="113">
        <v>75</v>
      </c>
      <c r="N48" s="237">
        <f t="shared" ref="N48:N54" si="22">H48*G48/1000</f>
        <v>144.4</v>
      </c>
      <c r="O48" s="237">
        <f t="shared" ref="O48:O54" si="23">I48*G48/1000</f>
        <v>152</v>
      </c>
      <c r="P48" s="250">
        <f t="shared" ref="P48:P54" si="24">J48*G48/1000</f>
        <v>152</v>
      </c>
      <c r="Q48" s="416">
        <f>SUM(N48:N54)</f>
        <v>189.09099999999998</v>
      </c>
      <c r="R48" s="416">
        <f>SUM(O48:O54)</f>
        <v>200.95999999999998</v>
      </c>
      <c r="S48" s="416">
        <f>SUM(P48:P54)</f>
        <v>190.614</v>
      </c>
      <c r="T48" s="423">
        <f>Q48*1.5</f>
        <v>283.63649999999996</v>
      </c>
      <c r="U48" s="423">
        <f>R48*1.5</f>
        <v>301.43999999999994</v>
      </c>
      <c r="V48" s="413">
        <f>S48*1.5</f>
        <v>285.92099999999999</v>
      </c>
      <c r="W48" s="262"/>
      <c r="X48" s="262"/>
      <c r="Y48" s="262"/>
      <c r="Z48" s="262"/>
    </row>
    <row r="49" spans="2:26" ht="15" customHeight="1" x14ac:dyDescent="0.25">
      <c r="B49" s="544"/>
      <c r="C49" s="451"/>
      <c r="D49" s="451"/>
      <c r="E49" s="451"/>
      <c r="F49" s="136" t="s">
        <v>10</v>
      </c>
      <c r="G49" s="236">
        <v>219</v>
      </c>
      <c r="H49" s="113">
        <v>20</v>
      </c>
      <c r="I49" s="113">
        <v>23</v>
      </c>
      <c r="J49" s="113">
        <v>25</v>
      </c>
      <c r="K49" s="113">
        <v>16</v>
      </c>
      <c r="L49" s="113">
        <v>19</v>
      </c>
      <c r="M49" s="113">
        <v>20</v>
      </c>
      <c r="N49" s="237">
        <f t="shared" si="22"/>
        <v>4.38</v>
      </c>
      <c r="O49" s="237">
        <f t="shared" si="23"/>
        <v>5.0369999999999999</v>
      </c>
      <c r="P49" s="250">
        <f t="shared" si="24"/>
        <v>5.4749999999999996</v>
      </c>
      <c r="Q49" s="417"/>
      <c r="R49" s="417"/>
      <c r="S49" s="417"/>
      <c r="T49" s="423"/>
      <c r="U49" s="423"/>
      <c r="V49" s="414"/>
      <c r="W49" s="262"/>
      <c r="X49" s="262"/>
      <c r="Y49" s="262"/>
      <c r="Z49" s="262"/>
    </row>
    <row r="50" spans="2:26" x14ac:dyDescent="0.25">
      <c r="B50" s="544"/>
      <c r="C50" s="451"/>
      <c r="D50" s="451"/>
      <c r="E50" s="451"/>
      <c r="F50" s="105" t="s">
        <v>33</v>
      </c>
      <c r="G50" s="236">
        <v>204</v>
      </c>
      <c r="H50" s="113">
        <v>15</v>
      </c>
      <c r="I50" s="113">
        <v>18</v>
      </c>
      <c r="J50" s="113">
        <v>20</v>
      </c>
      <c r="K50" s="113">
        <v>12</v>
      </c>
      <c r="L50" s="113">
        <v>15</v>
      </c>
      <c r="M50" s="113">
        <v>17</v>
      </c>
      <c r="N50" s="237">
        <f t="shared" si="22"/>
        <v>3.06</v>
      </c>
      <c r="O50" s="237">
        <f t="shared" si="23"/>
        <v>3.6720000000000002</v>
      </c>
      <c r="P50" s="250">
        <f t="shared" si="24"/>
        <v>4.08</v>
      </c>
      <c r="Q50" s="417"/>
      <c r="R50" s="417"/>
      <c r="S50" s="417"/>
      <c r="T50" s="423"/>
      <c r="U50" s="423"/>
      <c r="V50" s="414"/>
      <c r="W50" s="262"/>
      <c r="X50" s="262"/>
      <c r="Y50" s="262"/>
      <c r="Z50" s="262"/>
    </row>
    <row r="51" spans="2:26" x14ac:dyDescent="0.25">
      <c r="B51" s="544"/>
      <c r="C51" s="451"/>
      <c r="D51" s="451"/>
      <c r="E51" s="451"/>
      <c r="F51" s="105" t="s">
        <v>76</v>
      </c>
      <c r="G51" s="236">
        <v>1345</v>
      </c>
      <c r="H51" s="113">
        <v>3</v>
      </c>
      <c r="I51" s="113">
        <v>3</v>
      </c>
      <c r="J51" s="113">
        <v>3</v>
      </c>
      <c r="K51" s="113">
        <v>3</v>
      </c>
      <c r="L51" s="113">
        <v>3</v>
      </c>
      <c r="M51" s="113">
        <v>3</v>
      </c>
      <c r="N51" s="237">
        <f t="shared" si="22"/>
        <v>4.0350000000000001</v>
      </c>
      <c r="O51" s="237">
        <f t="shared" si="23"/>
        <v>4.0350000000000001</v>
      </c>
      <c r="P51" s="250">
        <f t="shared" si="24"/>
        <v>4.0350000000000001</v>
      </c>
      <c r="Q51" s="417"/>
      <c r="R51" s="417"/>
      <c r="S51" s="417"/>
      <c r="T51" s="423"/>
      <c r="U51" s="423"/>
      <c r="V51" s="414"/>
      <c r="W51" s="262"/>
      <c r="X51" s="262"/>
      <c r="Y51" s="262"/>
      <c r="Z51" s="262"/>
    </row>
    <row r="52" spans="2:26" x14ac:dyDescent="0.25">
      <c r="B52" s="544"/>
      <c r="C52" s="451"/>
      <c r="D52" s="451"/>
      <c r="E52" s="451"/>
      <c r="F52" s="105" t="s">
        <v>83</v>
      </c>
      <c r="G52" s="236">
        <v>1000</v>
      </c>
      <c r="H52" s="113">
        <v>20</v>
      </c>
      <c r="I52" s="113">
        <v>23</v>
      </c>
      <c r="J52" s="113">
        <v>25</v>
      </c>
      <c r="K52" s="113">
        <v>17</v>
      </c>
      <c r="L52" s="113">
        <v>19</v>
      </c>
      <c r="M52" s="113">
        <v>20</v>
      </c>
      <c r="N52" s="237">
        <f t="shared" si="22"/>
        <v>20</v>
      </c>
      <c r="O52" s="237">
        <f t="shared" si="23"/>
        <v>23</v>
      </c>
      <c r="P52" s="250">
        <f t="shared" si="24"/>
        <v>25</v>
      </c>
      <c r="Q52" s="417"/>
      <c r="R52" s="417"/>
      <c r="S52" s="417"/>
      <c r="T52" s="423"/>
      <c r="U52" s="423"/>
      <c r="V52" s="414"/>
      <c r="W52" s="262"/>
      <c r="X52" s="262"/>
      <c r="Y52" s="262"/>
      <c r="Z52" s="262"/>
    </row>
    <row r="53" spans="2:26" x14ac:dyDescent="0.25">
      <c r="B53" s="544"/>
      <c r="C53" s="451"/>
      <c r="D53" s="451"/>
      <c r="E53" s="451"/>
      <c r="F53" s="105" t="s">
        <v>14</v>
      </c>
      <c r="G53" s="236">
        <v>4400</v>
      </c>
      <c r="H53" s="113">
        <v>3</v>
      </c>
      <c r="I53" s="113">
        <v>3</v>
      </c>
      <c r="J53" s="113">
        <v>0</v>
      </c>
      <c r="K53" s="113">
        <v>3</v>
      </c>
      <c r="L53" s="113">
        <v>3</v>
      </c>
      <c r="M53" s="113">
        <v>3</v>
      </c>
      <c r="N53" s="237">
        <f t="shared" si="22"/>
        <v>13.2</v>
      </c>
      <c r="O53" s="237">
        <f t="shared" si="23"/>
        <v>13.2</v>
      </c>
      <c r="P53" s="250">
        <f t="shared" si="24"/>
        <v>0</v>
      </c>
      <c r="Q53" s="417"/>
      <c r="R53" s="417"/>
      <c r="S53" s="417"/>
      <c r="T53" s="423"/>
      <c r="U53" s="423"/>
      <c r="V53" s="414"/>
      <c r="W53" s="262"/>
      <c r="X53" s="262"/>
      <c r="Y53" s="262"/>
      <c r="Z53" s="262"/>
    </row>
    <row r="54" spans="2:26" ht="15.75" x14ac:dyDescent="0.25">
      <c r="B54" s="545"/>
      <c r="C54" s="450"/>
      <c r="D54" s="450"/>
      <c r="E54" s="450"/>
      <c r="F54" s="106" t="s">
        <v>27</v>
      </c>
      <c r="G54" s="236">
        <v>80</v>
      </c>
      <c r="H54" s="116">
        <v>0.2</v>
      </c>
      <c r="I54" s="116">
        <v>0.2</v>
      </c>
      <c r="J54" s="116">
        <v>0.3</v>
      </c>
      <c r="K54" s="116">
        <v>0.2</v>
      </c>
      <c r="L54" s="116">
        <v>0.2</v>
      </c>
      <c r="M54" s="116">
        <v>0.3</v>
      </c>
      <c r="N54" s="237">
        <f t="shared" si="22"/>
        <v>1.6E-2</v>
      </c>
      <c r="O54" s="237">
        <f t="shared" si="23"/>
        <v>1.6E-2</v>
      </c>
      <c r="P54" s="250">
        <f t="shared" si="24"/>
        <v>2.4E-2</v>
      </c>
      <c r="Q54" s="418"/>
      <c r="R54" s="418"/>
      <c r="S54" s="418"/>
      <c r="T54" s="423"/>
      <c r="U54" s="423"/>
      <c r="V54" s="415"/>
      <c r="W54" s="262"/>
      <c r="X54" s="262"/>
      <c r="Y54" s="262"/>
      <c r="Z54" s="262"/>
    </row>
    <row r="55" spans="2:26" ht="15.75" customHeight="1" x14ac:dyDescent="0.25">
      <c r="B55" s="389" t="s">
        <v>147</v>
      </c>
      <c r="C55" s="449">
        <v>130</v>
      </c>
      <c r="D55" s="449">
        <v>150</v>
      </c>
      <c r="E55" s="449">
        <v>180</v>
      </c>
      <c r="F55" s="117" t="s">
        <v>68</v>
      </c>
      <c r="G55" s="236">
        <v>435</v>
      </c>
      <c r="H55" s="116">
        <v>54</v>
      </c>
      <c r="I55" s="116">
        <v>63</v>
      </c>
      <c r="J55" s="116">
        <v>75</v>
      </c>
      <c r="K55" s="116">
        <v>54</v>
      </c>
      <c r="L55" s="116">
        <v>63</v>
      </c>
      <c r="M55" s="116">
        <v>75</v>
      </c>
      <c r="N55" s="236">
        <f>H70*G70/1000</f>
        <v>0.79100000000000004</v>
      </c>
      <c r="O55" s="236">
        <f>I70*G70/1000</f>
        <v>2.3730000000000002</v>
      </c>
      <c r="P55" s="236">
        <f>J70*G70/1000</f>
        <v>0.79100000000000004</v>
      </c>
      <c r="Q55" s="416">
        <f>SUM(N55:N57)</f>
        <v>9.1310000000000002</v>
      </c>
      <c r="R55" s="416">
        <f>SUM(O55:O57)</f>
        <v>7.2089999999999996</v>
      </c>
      <c r="S55" s="416">
        <f>SUM(P55:P57)</f>
        <v>5.6269999999999998</v>
      </c>
      <c r="T55" s="413">
        <f>Q55*1.5</f>
        <v>13.6965</v>
      </c>
      <c r="U55" s="413">
        <f>R55*1.5</f>
        <v>10.813499999999999</v>
      </c>
      <c r="V55" s="462">
        <f>S55*1.5</f>
        <v>8.4405000000000001</v>
      </c>
      <c r="W55" s="262"/>
      <c r="X55" s="262"/>
      <c r="Y55" s="262"/>
      <c r="Z55" s="262"/>
    </row>
    <row r="56" spans="2:26" x14ac:dyDescent="0.25">
      <c r="B56" s="390"/>
      <c r="C56" s="451"/>
      <c r="D56" s="451"/>
      <c r="E56" s="451"/>
      <c r="F56" s="186" t="s">
        <v>14</v>
      </c>
      <c r="G56" s="187">
        <v>4400</v>
      </c>
      <c r="H56" s="113">
        <v>3</v>
      </c>
      <c r="I56" s="113">
        <v>5</v>
      </c>
      <c r="J56" s="113">
        <v>7</v>
      </c>
      <c r="K56" s="113">
        <v>3</v>
      </c>
      <c r="L56" s="113">
        <v>5</v>
      </c>
      <c r="M56" s="113">
        <v>7</v>
      </c>
      <c r="N56" s="236">
        <f>H71*G71/1000</f>
        <v>4.17</v>
      </c>
      <c r="O56" s="236">
        <f>I72*G72/1000</f>
        <v>0.66600000000000004</v>
      </c>
      <c r="P56" s="236">
        <f>J72*G72/1000</f>
        <v>0.66600000000000004</v>
      </c>
      <c r="Q56" s="417"/>
      <c r="R56" s="417"/>
      <c r="S56" s="417"/>
      <c r="T56" s="414"/>
      <c r="U56" s="414"/>
      <c r="V56" s="411"/>
      <c r="W56" s="262"/>
      <c r="X56" s="262"/>
      <c r="Y56" s="262"/>
      <c r="Z56" s="262"/>
    </row>
    <row r="57" spans="2:26" ht="15.75" x14ac:dyDescent="0.25">
      <c r="B57" s="426"/>
      <c r="C57" s="450"/>
      <c r="D57" s="450"/>
      <c r="E57" s="450"/>
      <c r="F57" s="117" t="s">
        <v>27</v>
      </c>
      <c r="G57" s="236">
        <v>80</v>
      </c>
      <c r="H57" s="116">
        <v>0.2</v>
      </c>
      <c r="I57" s="116">
        <v>0.2</v>
      </c>
      <c r="J57" s="116">
        <v>0.2</v>
      </c>
      <c r="K57" s="116">
        <v>0.2</v>
      </c>
      <c r="L57" s="116">
        <v>0.2</v>
      </c>
      <c r="M57" s="116">
        <v>0.2</v>
      </c>
      <c r="N57" s="236">
        <f>H71*G71/1000</f>
        <v>4.17</v>
      </c>
      <c r="O57" s="236">
        <f>I71*G71/1000</f>
        <v>4.17</v>
      </c>
      <c r="P57" s="236">
        <f>J71*G71/1000</f>
        <v>4.17</v>
      </c>
      <c r="Q57" s="418"/>
      <c r="R57" s="418"/>
      <c r="S57" s="418"/>
      <c r="T57" s="415"/>
      <c r="U57" s="415"/>
      <c r="V57" s="412"/>
      <c r="W57" s="262"/>
      <c r="X57" s="262"/>
      <c r="Y57" s="262"/>
      <c r="Z57" s="262"/>
    </row>
    <row r="58" spans="2:26" ht="15" customHeight="1" x14ac:dyDescent="0.25">
      <c r="B58" s="389" t="s">
        <v>53</v>
      </c>
      <c r="C58" s="449">
        <v>200</v>
      </c>
      <c r="D58" s="449">
        <v>200</v>
      </c>
      <c r="E58" s="449">
        <v>200</v>
      </c>
      <c r="F58" s="106" t="s">
        <v>54</v>
      </c>
      <c r="G58" s="236">
        <v>3500.96</v>
      </c>
      <c r="H58" s="113">
        <v>7</v>
      </c>
      <c r="I58" s="113">
        <v>7</v>
      </c>
      <c r="J58" s="113">
        <v>7</v>
      </c>
      <c r="K58" s="113">
        <v>7</v>
      </c>
      <c r="L58" s="113">
        <v>7</v>
      </c>
      <c r="M58" s="113">
        <v>7</v>
      </c>
      <c r="N58" s="236">
        <f t="shared" ref="N58:N62" si="25">H58*G58/1000</f>
        <v>24.506720000000001</v>
      </c>
      <c r="O58" s="236">
        <f t="shared" ref="O58:O62" si="26">I58*G58/1000</f>
        <v>24.506720000000001</v>
      </c>
      <c r="P58" s="236">
        <f t="shared" ref="P58:P59" si="27">H58*G58/1000</f>
        <v>24.506720000000001</v>
      </c>
      <c r="Q58" s="416">
        <f>SUM(N58:N60)</f>
        <v>100.84172000000001</v>
      </c>
      <c r="R58" s="416">
        <f>SUM(O58:O60)</f>
        <v>100.84172000000001</v>
      </c>
      <c r="S58" s="416">
        <f>SUM(P58:P60)</f>
        <v>100.84172000000001</v>
      </c>
      <c r="T58" s="413">
        <f>Q58*1.5</f>
        <v>151.26258000000001</v>
      </c>
      <c r="U58" s="413">
        <f>R58*1.5</f>
        <v>151.26258000000001</v>
      </c>
      <c r="V58" s="413">
        <f>S58*1.5</f>
        <v>151.26258000000001</v>
      </c>
      <c r="W58" s="262"/>
      <c r="X58" s="262"/>
      <c r="Y58" s="262"/>
      <c r="Z58" s="262"/>
    </row>
    <row r="59" spans="2:26" ht="15" customHeight="1" x14ac:dyDescent="0.25">
      <c r="B59" s="426"/>
      <c r="C59" s="450"/>
      <c r="D59" s="450"/>
      <c r="E59" s="450"/>
      <c r="F59" s="106" t="s">
        <v>55</v>
      </c>
      <c r="G59" s="236">
        <v>417</v>
      </c>
      <c r="H59" s="113">
        <v>180</v>
      </c>
      <c r="I59" s="113">
        <v>180</v>
      </c>
      <c r="J59" s="113">
        <v>180</v>
      </c>
      <c r="K59" s="113">
        <v>180</v>
      </c>
      <c r="L59" s="113">
        <v>180</v>
      </c>
      <c r="M59" s="113">
        <v>180</v>
      </c>
      <c r="N59" s="236">
        <f t="shared" si="25"/>
        <v>75.06</v>
      </c>
      <c r="O59" s="236">
        <f t="shared" si="26"/>
        <v>75.06</v>
      </c>
      <c r="P59" s="236">
        <f t="shared" si="27"/>
        <v>75.06</v>
      </c>
      <c r="Q59" s="418"/>
      <c r="R59" s="418"/>
      <c r="S59" s="418"/>
      <c r="T59" s="415"/>
      <c r="U59" s="415"/>
      <c r="V59" s="415"/>
      <c r="W59" s="262"/>
      <c r="X59" s="262"/>
      <c r="Y59" s="262"/>
      <c r="Z59" s="262"/>
    </row>
    <row r="60" spans="2:26" ht="15" customHeight="1" x14ac:dyDescent="0.25">
      <c r="B60" s="428"/>
      <c r="C60" s="425"/>
      <c r="D60" s="425"/>
      <c r="E60" s="425"/>
      <c r="F60" s="106" t="s">
        <v>37</v>
      </c>
      <c r="G60" s="236">
        <v>425</v>
      </c>
      <c r="H60" s="113">
        <v>3</v>
      </c>
      <c r="I60" s="113">
        <v>3</v>
      </c>
      <c r="J60" s="113">
        <v>3</v>
      </c>
      <c r="K60" s="113">
        <v>3</v>
      </c>
      <c r="L60" s="113">
        <v>3</v>
      </c>
      <c r="M60" s="113">
        <v>3</v>
      </c>
      <c r="N60" s="236">
        <f t="shared" si="25"/>
        <v>1.2749999999999999</v>
      </c>
      <c r="O60" s="236">
        <f t="shared" si="26"/>
        <v>1.2749999999999999</v>
      </c>
      <c r="P60" s="236">
        <f>J60*G60/1000</f>
        <v>1.2749999999999999</v>
      </c>
      <c r="Q60" s="422"/>
      <c r="R60" s="422"/>
      <c r="S60" s="422"/>
      <c r="T60" s="423"/>
      <c r="U60" s="423"/>
      <c r="V60" s="423"/>
      <c r="W60" s="262"/>
      <c r="X60" s="262"/>
      <c r="Y60" s="262"/>
      <c r="Z60" s="262"/>
    </row>
    <row r="61" spans="2:26" ht="15" customHeight="1" x14ac:dyDescent="0.25">
      <c r="B61" s="121" t="s">
        <v>65</v>
      </c>
      <c r="C61" s="122">
        <v>120</v>
      </c>
      <c r="D61" s="122">
        <v>120</v>
      </c>
      <c r="E61" s="122">
        <v>120</v>
      </c>
      <c r="F61" s="106" t="s">
        <v>50</v>
      </c>
      <c r="G61" s="236">
        <v>751</v>
      </c>
      <c r="H61" s="113">
        <v>150</v>
      </c>
      <c r="I61" s="113">
        <v>150</v>
      </c>
      <c r="J61" s="113">
        <v>150</v>
      </c>
      <c r="K61" s="113">
        <v>120</v>
      </c>
      <c r="L61" s="113">
        <v>120</v>
      </c>
      <c r="M61" s="113">
        <v>120</v>
      </c>
      <c r="N61" s="236">
        <f t="shared" si="25"/>
        <v>112.65</v>
      </c>
      <c r="O61" s="236">
        <f t="shared" si="26"/>
        <v>112.65</v>
      </c>
      <c r="P61" s="236">
        <f t="shared" ref="P61:P62" si="28">J61*G61/1000</f>
        <v>112.65</v>
      </c>
      <c r="Q61" s="188">
        <f>SUM(N61)</f>
        <v>112.65</v>
      </c>
      <c r="R61" s="188">
        <f t="shared" ref="R61:S62" si="29">SUM(O61)</f>
        <v>112.65</v>
      </c>
      <c r="S61" s="188">
        <f t="shared" si="29"/>
        <v>112.65</v>
      </c>
      <c r="T61" s="189">
        <f t="shared" ref="T61:V62" si="30">(Q61*1.5)</f>
        <v>168.97500000000002</v>
      </c>
      <c r="U61" s="189">
        <f t="shared" si="30"/>
        <v>168.97500000000002</v>
      </c>
      <c r="V61" s="189">
        <f t="shared" si="30"/>
        <v>168.97500000000002</v>
      </c>
      <c r="W61" s="262"/>
      <c r="X61" s="262"/>
      <c r="Y61" s="262"/>
      <c r="Z61" s="262"/>
    </row>
    <row r="62" spans="2:26" ht="30.75" thickBot="1" x14ac:dyDescent="0.3">
      <c r="B62" s="124" t="s">
        <v>109</v>
      </c>
      <c r="C62" s="125">
        <v>30</v>
      </c>
      <c r="D62" s="125">
        <v>50</v>
      </c>
      <c r="E62" s="125">
        <v>50</v>
      </c>
      <c r="F62" s="126" t="s">
        <v>109</v>
      </c>
      <c r="G62" s="235">
        <v>550</v>
      </c>
      <c r="H62" s="113">
        <v>30</v>
      </c>
      <c r="I62" s="113">
        <v>50</v>
      </c>
      <c r="J62" s="113">
        <v>50</v>
      </c>
      <c r="K62" s="113">
        <v>30</v>
      </c>
      <c r="L62" s="113">
        <v>50</v>
      </c>
      <c r="M62" s="113">
        <v>50</v>
      </c>
      <c r="N62" s="236">
        <f t="shared" si="25"/>
        <v>16.5</v>
      </c>
      <c r="O62" s="236">
        <f t="shared" si="26"/>
        <v>27.5</v>
      </c>
      <c r="P62" s="236">
        <f t="shared" si="28"/>
        <v>27.5</v>
      </c>
      <c r="Q62" s="237">
        <f>SUM(N62)</f>
        <v>16.5</v>
      </c>
      <c r="R62" s="241">
        <f t="shared" si="29"/>
        <v>27.5</v>
      </c>
      <c r="S62" s="241">
        <f t="shared" si="29"/>
        <v>27.5</v>
      </c>
      <c r="T62" s="190">
        <f t="shared" si="30"/>
        <v>24.75</v>
      </c>
      <c r="U62" s="190">
        <f t="shared" si="30"/>
        <v>41.25</v>
      </c>
      <c r="V62" s="190">
        <f t="shared" si="30"/>
        <v>41.25</v>
      </c>
      <c r="W62" s="262"/>
      <c r="X62" s="262"/>
      <c r="Y62" s="262"/>
      <c r="Z62" s="262"/>
    </row>
    <row r="63" spans="2:26" ht="15.75" thickBot="1" x14ac:dyDescent="0.3">
      <c r="B63" s="540"/>
      <c r="C63" s="541"/>
      <c r="D63" s="541"/>
      <c r="E63" s="541"/>
      <c r="F63" s="541"/>
      <c r="G63" s="541"/>
      <c r="H63" s="541"/>
      <c r="I63" s="541"/>
      <c r="J63" s="541"/>
      <c r="K63" s="541"/>
      <c r="L63" s="541"/>
      <c r="M63" s="541"/>
      <c r="N63" s="541"/>
      <c r="O63" s="541"/>
      <c r="P63" s="542"/>
      <c r="Q63" s="191">
        <f t="shared" ref="Q63:V63" si="31">SUM(Q48:Q62)</f>
        <v>428.21371999999997</v>
      </c>
      <c r="R63" s="191">
        <f t="shared" si="31"/>
        <v>449.16071999999997</v>
      </c>
      <c r="S63" s="191">
        <f t="shared" si="31"/>
        <v>437.23271999999997</v>
      </c>
      <c r="T63" s="191">
        <f t="shared" si="31"/>
        <v>642.32058000000006</v>
      </c>
      <c r="U63" s="191">
        <f t="shared" si="31"/>
        <v>673.74108000000001</v>
      </c>
      <c r="V63" s="191">
        <f t="shared" si="31"/>
        <v>655.84907999999996</v>
      </c>
      <c r="W63" s="262"/>
      <c r="X63" s="262"/>
      <c r="Y63" s="262"/>
      <c r="Z63" s="262"/>
    </row>
    <row r="64" spans="2:26" ht="17.25" customHeight="1" thickBot="1" x14ac:dyDescent="0.3">
      <c r="B64" s="493" t="s">
        <v>38</v>
      </c>
      <c r="C64" s="493"/>
      <c r="D64" s="493"/>
      <c r="E64" s="493"/>
      <c r="F64" s="493"/>
      <c r="G64" s="493"/>
      <c r="H64" s="493"/>
      <c r="I64" s="493"/>
      <c r="J64" s="493"/>
      <c r="K64" s="493"/>
      <c r="L64" s="493"/>
      <c r="M64" s="493"/>
      <c r="N64" s="493"/>
      <c r="O64" s="493"/>
      <c r="P64" s="493"/>
      <c r="Q64" s="109"/>
      <c r="R64" s="3"/>
      <c r="S64" s="3"/>
      <c r="T64" s="3"/>
      <c r="U64" s="3"/>
      <c r="V64" s="3"/>
      <c r="W64" s="262"/>
      <c r="X64" s="262"/>
      <c r="Y64" s="262"/>
      <c r="Z64" s="262"/>
    </row>
    <row r="65" spans="2:26" ht="21" customHeight="1" thickBot="1" x14ac:dyDescent="0.3">
      <c r="B65" s="441" t="s">
        <v>122</v>
      </c>
      <c r="C65" s="442">
        <v>70</v>
      </c>
      <c r="D65" s="442">
        <v>90</v>
      </c>
      <c r="E65" s="442">
        <v>100</v>
      </c>
      <c r="F65" s="104" t="s">
        <v>62</v>
      </c>
      <c r="G65" s="150">
        <v>2850</v>
      </c>
      <c r="H65" s="151">
        <v>80</v>
      </c>
      <c r="I65" s="152">
        <v>98</v>
      </c>
      <c r="J65" s="151">
        <v>105</v>
      </c>
      <c r="K65" s="151">
        <v>74</v>
      </c>
      <c r="L65" s="151">
        <v>75</v>
      </c>
      <c r="M65" s="151">
        <v>98</v>
      </c>
      <c r="N65" s="253">
        <f t="shared" ref="N65:N83" si="32">H65*G65/1000</f>
        <v>228</v>
      </c>
      <c r="O65" s="253">
        <f>I65*G65/1000</f>
        <v>279.3</v>
      </c>
      <c r="P65" s="115">
        <f>J65*G65/1000</f>
        <v>299.25</v>
      </c>
      <c r="Q65" s="445">
        <f>SUM(N65:N70)</f>
        <v>242.358</v>
      </c>
      <c r="R65" s="445">
        <f t="shared" ref="R65:S65" si="33">SUM(O65:O70)</f>
        <v>297.55599999999998</v>
      </c>
      <c r="S65" s="445">
        <f t="shared" si="33"/>
        <v>320.70800000000003</v>
      </c>
      <c r="T65" s="446">
        <f>Q65*1.5</f>
        <v>363.53700000000003</v>
      </c>
      <c r="U65" s="446">
        <f>R65*1.5</f>
        <v>446.33399999999995</v>
      </c>
      <c r="V65" s="410">
        <f>S65*1.5</f>
        <v>481.06200000000001</v>
      </c>
      <c r="W65" s="262"/>
      <c r="X65" s="262"/>
      <c r="Y65" s="262"/>
      <c r="Z65" s="262"/>
    </row>
    <row r="66" spans="2:26" ht="15.75" thickBot="1" x14ac:dyDescent="0.3">
      <c r="B66" s="428"/>
      <c r="C66" s="443"/>
      <c r="D66" s="443"/>
      <c r="E66" s="443"/>
      <c r="F66" s="126" t="s">
        <v>40</v>
      </c>
      <c r="G66" s="108">
        <v>204</v>
      </c>
      <c r="H66" s="125">
        <v>6</v>
      </c>
      <c r="I66" s="120">
        <v>10</v>
      </c>
      <c r="J66" s="125">
        <v>10</v>
      </c>
      <c r="K66" s="125">
        <v>5</v>
      </c>
      <c r="L66" s="125">
        <v>8</v>
      </c>
      <c r="M66" s="125">
        <v>10</v>
      </c>
      <c r="N66" s="236">
        <f t="shared" si="32"/>
        <v>1.224</v>
      </c>
      <c r="O66" s="253">
        <f t="shared" ref="O66:O83" si="34">I66*G66/1000</f>
        <v>2.04</v>
      </c>
      <c r="P66" s="115">
        <f t="shared" ref="P66:P83" si="35">J66*G66/1000</f>
        <v>2.04</v>
      </c>
      <c r="Q66" s="417"/>
      <c r="R66" s="417"/>
      <c r="S66" s="417"/>
      <c r="T66" s="414"/>
      <c r="U66" s="414"/>
      <c r="V66" s="411"/>
      <c r="W66" s="262"/>
      <c r="X66" s="262"/>
      <c r="Y66" s="262"/>
      <c r="Z66" s="262"/>
    </row>
    <row r="67" spans="2:26" ht="15.75" customHeight="1" thickBot="1" x14ac:dyDescent="0.3">
      <c r="B67" s="428"/>
      <c r="C67" s="443"/>
      <c r="D67" s="443"/>
      <c r="E67" s="443"/>
      <c r="F67" s="105" t="s">
        <v>63</v>
      </c>
      <c r="G67" s="108">
        <v>750</v>
      </c>
      <c r="H67" s="125">
        <v>13</v>
      </c>
      <c r="I67" s="120">
        <v>15</v>
      </c>
      <c r="J67" s="125">
        <v>20</v>
      </c>
      <c r="K67" s="125">
        <v>13</v>
      </c>
      <c r="L67" s="125">
        <v>15</v>
      </c>
      <c r="M67" s="125">
        <v>20</v>
      </c>
      <c r="N67" s="236">
        <f t="shared" si="32"/>
        <v>9.75</v>
      </c>
      <c r="O67" s="253">
        <f t="shared" si="34"/>
        <v>11.25</v>
      </c>
      <c r="P67" s="115">
        <f t="shared" si="35"/>
        <v>15</v>
      </c>
      <c r="Q67" s="417"/>
      <c r="R67" s="417"/>
      <c r="S67" s="417"/>
      <c r="T67" s="414"/>
      <c r="U67" s="414"/>
      <c r="V67" s="411"/>
      <c r="W67" s="262"/>
      <c r="X67" s="262"/>
      <c r="Y67" s="262"/>
      <c r="Z67" s="262"/>
    </row>
    <row r="68" spans="2:26" ht="15.75" thickBot="1" x14ac:dyDescent="0.3">
      <c r="B68" s="428"/>
      <c r="C68" s="443"/>
      <c r="D68" s="443"/>
      <c r="E68" s="443"/>
      <c r="F68" s="105" t="s">
        <v>95</v>
      </c>
      <c r="G68" s="108">
        <v>517</v>
      </c>
      <c r="H68" s="125">
        <v>5</v>
      </c>
      <c r="I68" s="120">
        <v>5</v>
      </c>
      <c r="J68" s="125">
        <v>7</v>
      </c>
      <c r="K68" s="125">
        <v>5</v>
      </c>
      <c r="L68" s="120">
        <v>5</v>
      </c>
      <c r="M68" s="125">
        <v>7</v>
      </c>
      <c r="N68" s="236">
        <f t="shared" si="32"/>
        <v>2.585</v>
      </c>
      <c r="O68" s="253">
        <f t="shared" si="34"/>
        <v>2.585</v>
      </c>
      <c r="P68" s="115">
        <f t="shared" si="35"/>
        <v>3.6190000000000002</v>
      </c>
      <c r="Q68" s="417"/>
      <c r="R68" s="417"/>
      <c r="S68" s="417"/>
      <c r="T68" s="414"/>
      <c r="U68" s="414"/>
      <c r="V68" s="411"/>
      <c r="W68" s="262"/>
      <c r="X68" s="262"/>
      <c r="Y68" s="262"/>
      <c r="Z68" s="262"/>
    </row>
    <row r="69" spans="2:26" ht="16.5" thickBot="1" x14ac:dyDescent="0.3">
      <c r="B69" s="428"/>
      <c r="C69" s="443"/>
      <c r="D69" s="443"/>
      <c r="E69" s="443"/>
      <c r="F69" s="106" t="s">
        <v>27</v>
      </c>
      <c r="G69" s="236">
        <v>80</v>
      </c>
      <c r="H69" s="116">
        <v>0.1</v>
      </c>
      <c r="I69" s="120">
        <v>0.1</v>
      </c>
      <c r="J69" s="116">
        <v>0.1</v>
      </c>
      <c r="K69" s="116">
        <v>0.1</v>
      </c>
      <c r="L69" s="120">
        <v>0.1</v>
      </c>
      <c r="M69" s="116">
        <v>0.1</v>
      </c>
      <c r="N69" s="236">
        <f t="shared" si="32"/>
        <v>8.0000000000000002E-3</v>
      </c>
      <c r="O69" s="253">
        <f t="shared" si="34"/>
        <v>8.0000000000000002E-3</v>
      </c>
      <c r="P69" s="115">
        <f t="shared" si="35"/>
        <v>8.0000000000000002E-3</v>
      </c>
      <c r="Q69" s="417"/>
      <c r="R69" s="417"/>
      <c r="S69" s="417"/>
      <c r="T69" s="414"/>
      <c r="U69" s="414"/>
      <c r="V69" s="411"/>
      <c r="W69" s="262"/>
      <c r="X69" s="262"/>
      <c r="Y69" s="262"/>
      <c r="Z69" s="262"/>
    </row>
    <row r="70" spans="2:26" ht="15.75" thickBot="1" x14ac:dyDescent="0.3">
      <c r="B70" s="428"/>
      <c r="C70" s="444"/>
      <c r="D70" s="444"/>
      <c r="E70" s="444"/>
      <c r="F70" s="105" t="s">
        <v>12</v>
      </c>
      <c r="G70" s="236">
        <v>791</v>
      </c>
      <c r="H70" s="113">
        <v>1</v>
      </c>
      <c r="I70" s="120">
        <v>3</v>
      </c>
      <c r="J70" s="113">
        <v>1</v>
      </c>
      <c r="K70" s="113">
        <v>1</v>
      </c>
      <c r="L70" s="120">
        <v>3</v>
      </c>
      <c r="M70" s="113">
        <v>1</v>
      </c>
      <c r="N70" s="236">
        <f t="shared" si="32"/>
        <v>0.79100000000000004</v>
      </c>
      <c r="O70" s="253">
        <f t="shared" si="34"/>
        <v>2.3730000000000002</v>
      </c>
      <c r="P70" s="115">
        <f t="shared" si="35"/>
        <v>0.79100000000000004</v>
      </c>
      <c r="Q70" s="418"/>
      <c r="R70" s="418"/>
      <c r="S70" s="418"/>
      <c r="T70" s="415"/>
      <c r="U70" s="415"/>
      <c r="V70" s="412"/>
      <c r="W70" s="262"/>
      <c r="X70" s="262"/>
      <c r="Y70" s="262"/>
      <c r="Z70" s="262"/>
    </row>
    <row r="71" spans="2:26" ht="15.75" customHeight="1" thickBot="1" x14ac:dyDescent="0.3">
      <c r="B71" s="428" t="s">
        <v>72</v>
      </c>
      <c r="C71" s="424">
        <v>20</v>
      </c>
      <c r="D71" s="424">
        <v>20</v>
      </c>
      <c r="E71" s="424">
        <v>20</v>
      </c>
      <c r="F71" s="106" t="s">
        <v>69</v>
      </c>
      <c r="G71" s="236">
        <v>417</v>
      </c>
      <c r="H71" s="114">
        <v>10</v>
      </c>
      <c r="I71" s="114">
        <v>10</v>
      </c>
      <c r="J71" s="114">
        <v>10</v>
      </c>
      <c r="K71" s="114">
        <v>10</v>
      </c>
      <c r="L71" s="114">
        <v>10</v>
      </c>
      <c r="M71" s="114">
        <v>10</v>
      </c>
      <c r="N71" s="236">
        <f t="shared" si="32"/>
        <v>4.17</v>
      </c>
      <c r="O71" s="253">
        <f t="shared" si="34"/>
        <v>4.17</v>
      </c>
      <c r="P71" s="115">
        <f t="shared" si="35"/>
        <v>4.17</v>
      </c>
      <c r="Q71" s="422">
        <f>SUM(N71:N74)</f>
        <v>24.036000000000001</v>
      </c>
      <c r="R71" s="422">
        <f t="shared" ref="R71:S71" si="36">SUM(O71:O74)</f>
        <v>24.036000000000001</v>
      </c>
      <c r="S71" s="422">
        <f t="shared" si="36"/>
        <v>24.036000000000001</v>
      </c>
      <c r="T71" s="423">
        <f>Q71*1.5</f>
        <v>36.054000000000002</v>
      </c>
      <c r="U71" s="423">
        <f>R71*1.5</f>
        <v>36.054000000000002</v>
      </c>
      <c r="V71" s="421">
        <f>S71*1.5</f>
        <v>36.054000000000002</v>
      </c>
      <c r="W71" s="262"/>
      <c r="X71" s="262"/>
      <c r="Y71" s="262"/>
      <c r="Z71" s="262"/>
    </row>
    <row r="72" spans="2:26" ht="15.75" customHeight="1" thickBot="1" x14ac:dyDescent="0.3">
      <c r="B72" s="428"/>
      <c r="C72" s="424"/>
      <c r="D72" s="424"/>
      <c r="E72" s="424"/>
      <c r="F72" s="106" t="s">
        <v>73</v>
      </c>
      <c r="G72" s="236">
        <v>222</v>
      </c>
      <c r="H72" s="114">
        <v>3</v>
      </c>
      <c r="I72" s="114">
        <v>3</v>
      </c>
      <c r="J72" s="114">
        <v>3</v>
      </c>
      <c r="K72" s="114">
        <v>3</v>
      </c>
      <c r="L72" s="114">
        <v>3</v>
      </c>
      <c r="M72" s="114">
        <v>3</v>
      </c>
      <c r="N72" s="236">
        <f t="shared" si="32"/>
        <v>0.66600000000000004</v>
      </c>
      <c r="O72" s="253">
        <f t="shared" si="34"/>
        <v>0.66600000000000004</v>
      </c>
      <c r="P72" s="115">
        <f t="shared" si="35"/>
        <v>0.66600000000000004</v>
      </c>
      <c r="Q72" s="422"/>
      <c r="R72" s="422"/>
      <c r="S72" s="422"/>
      <c r="T72" s="423"/>
      <c r="U72" s="423"/>
      <c r="V72" s="421"/>
      <c r="W72" s="262"/>
      <c r="X72" s="262"/>
      <c r="Y72" s="262"/>
      <c r="Z72" s="262"/>
    </row>
    <row r="73" spans="2:26" ht="15.75" customHeight="1" thickBot="1" x14ac:dyDescent="0.3">
      <c r="B73" s="428"/>
      <c r="C73" s="424"/>
      <c r="D73" s="424"/>
      <c r="E73" s="424"/>
      <c r="F73" s="106" t="s">
        <v>14</v>
      </c>
      <c r="G73" s="236">
        <v>4400</v>
      </c>
      <c r="H73" s="114">
        <v>3</v>
      </c>
      <c r="I73" s="114">
        <v>3</v>
      </c>
      <c r="J73" s="114">
        <v>3</v>
      </c>
      <c r="K73" s="114">
        <v>3</v>
      </c>
      <c r="L73" s="114">
        <v>3</v>
      </c>
      <c r="M73" s="114">
        <v>3</v>
      </c>
      <c r="N73" s="236">
        <f t="shared" si="32"/>
        <v>13.2</v>
      </c>
      <c r="O73" s="253">
        <f t="shared" si="34"/>
        <v>13.2</v>
      </c>
      <c r="P73" s="115">
        <f t="shared" si="35"/>
        <v>13.2</v>
      </c>
      <c r="Q73" s="422"/>
      <c r="R73" s="422"/>
      <c r="S73" s="422"/>
      <c r="T73" s="423"/>
      <c r="U73" s="423"/>
      <c r="V73" s="421"/>
      <c r="W73" s="262"/>
      <c r="X73" s="262"/>
      <c r="Y73" s="262"/>
      <c r="Z73" s="262"/>
    </row>
    <row r="74" spans="2:26" ht="15.75" customHeight="1" thickBot="1" x14ac:dyDescent="0.3">
      <c r="B74" s="428"/>
      <c r="C74" s="424"/>
      <c r="D74" s="424"/>
      <c r="E74" s="424"/>
      <c r="F74" s="106" t="s">
        <v>76</v>
      </c>
      <c r="G74" s="236">
        <v>2000</v>
      </c>
      <c r="H74" s="114">
        <v>3</v>
      </c>
      <c r="I74" s="114">
        <v>3</v>
      </c>
      <c r="J74" s="114">
        <v>3</v>
      </c>
      <c r="K74" s="114">
        <v>3</v>
      </c>
      <c r="L74" s="114">
        <v>3</v>
      </c>
      <c r="M74" s="114">
        <v>3</v>
      </c>
      <c r="N74" s="236">
        <f t="shared" si="32"/>
        <v>6</v>
      </c>
      <c r="O74" s="253">
        <f t="shared" si="34"/>
        <v>6</v>
      </c>
      <c r="P74" s="115">
        <f t="shared" si="35"/>
        <v>6</v>
      </c>
      <c r="Q74" s="422"/>
      <c r="R74" s="422"/>
      <c r="S74" s="422"/>
      <c r="T74" s="423"/>
      <c r="U74" s="423"/>
      <c r="V74" s="421"/>
      <c r="W74" s="262"/>
      <c r="X74" s="262"/>
      <c r="Y74" s="262"/>
      <c r="Z74" s="262"/>
    </row>
    <row r="75" spans="2:26" ht="15.75" customHeight="1" thickBot="1" x14ac:dyDescent="0.3">
      <c r="B75" s="428" t="s">
        <v>71</v>
      </c>
      <c r="C75" s="424">
        <v>130</v>
      </c>
      <c r="D75" s="424">
        <v>150</v>
      </c>
      <c r="E75" s="424">
        <v>180</v>
      </c>
      <c r="F75" s="106" t="s">
        <v>70</v>
      </c>
      <c r="G75" s="236">
        <v>276</v>
      </c>
      <c r="H75" s="114">
        <v>140</v>
      </c>
      <c r="I75" s="114">
        <v>144</v>
      </c>
      <c r="J75" s="114">
        <v>150</v>
      </c>
      <c r="K75" s="114">
        <v>93</v>
      </c>
      <c r="L75" s="120">
        <v>108</v>
      </c>
      <c r="M75" s="120">
        <v>111</v>
      </c>
      <c r="N75" s="236">
        <f t="shared" si="32"/>
        <v>38.64</v>
      </c>
      <c r="O75" s="253">
        <f t="shared" si="34"/>
        <v>39.744</v>
      </c>
      <c r="P75" s="115">
        <f t="shared" si="35"/>
        <v>41.4</v>
      </c>
      <c r="Q75" s="422">
        <f>SUM(N75:N79)</f>
        <v>102.58100000000002</v>
      </c>
      <c r="R75" s="422">
        <f t="shared" ref="R75:S75" si="37">SUM(O75:O79)</f>
        <v>97.64</v>
      </c>
      <c r="S75" s="422">
        <f t="shared" si="37"/>
        <v>106.759</v>
      </c>
      <c r="T75" s="423">
        <f>Q75*1.5</f>
        <v>153.87150000000003</v>
      </c>
      <c r="U75" s="423">
        <f>R75*1.5</f>
        <v>146.46</v>
      </c>
      <c r="V75" s="421">
        <f>S75*1.5</f>
        <v>160.13849999999999</v>
      </c>
      <c r="W75" s="262"/>
      <c r="X75" s="262"/>
      <c r="Y75" s="262"/>
      <c r="Z75" s="262"/>
    </row>
    <row r="76" spans="2:26" ht="15.75" customHeight="1" thickBot="1" x14ac:dyDescent="0.3">
      <c r="B76" s="428"/>
      <c r="C76" s="424"/>
      <c r="D76" s="424"/>
      <c r="E76" s="424"/>
      <c r="F76" s="106" t="s">
        <v>34</v>
      </c>
      <c r="G76" s="236">
        <v>219</v>
      </c>
      <c r="H76" s="114">
        <v>55</v>
      </c>
      <c r="I76" s="114">
        <v>75</v>
      </c>
      <c r="J76" s="114">
        <v>90</v>
      </c>
      <c r="K76" s="114">
        <v>48</v>
      </c>
      <c r="L76" s="120">
        <v>57</v>
      </c>
      <c r="M76" s="120">
        <v>63</v>
      </c>
      <c r="N76" s="236">
        <f t="shared" si="32"/>
        <v>12.045</v>
      </c>
      <c r="O76" s="253">
        <f t="shared" si="34"/>
        <v>16.425000000000001</v>
      </c>
      <c r="P76" s="115">
        <f t="shared" si="35"/>
        <v>19.71</v>
      </c>
      <c r="Q76" s="422"/>
      <c r="R76" s="422"/>
      <c r="S76" s="422"/>
      <c r="T76" s="423"/>
      <c r="U76" s="423"/>
      <c r="V76" s="421"/>
      <c r="W76" s="262"/>
      <c r="X76" s="262"/>
      <c r="Y76" s="262"/>
      <c r="Z76" s="262"/>
    </row>
    <row r="77" spans="2:26" ht="15.75" thickBot="1" x14ac:dyDescent="0.3">
      <c r="B77" s="428"/>
      <c r="C77" s="424"/>
      <c r="D77" s="424"/>
      <c r="E77" s="424"/>
      <c r="F77" s="105" t="s">
        <v>69</v>
      </c>
      <c r="G77" s="236">
        <v>417</v>
      </c>
      <c r="H77" s="113">
        <v>40</v>
      </c>
      <c r="I77" s="113">
        <v>15</v>
      </c>
      <c r="J77" s="113">
        <v>25</v>
      </c>
      <c r="K77" s="113">
        <v>40</v>
      </c>
      <c r="L77" s="120">
        <v>15</v>
      </c>
      <c r="M77" s="120">
        <v>25</v>
      </c>
      <c r="N77" s="236">
        <f t="shared" si="32"/>
        <v>16.68</v>
      </c>
      <c r="O77" s="253">
        <f t="shared" si="34"/>
        <v>6.2549999999999999</v>
      </c>
      <c r="P77" s="115">
        <f t="shared" si="35"/>
        <v>10.425000000000001</v>
      </c>
      <c r="Q77" s="422"/>
      <c r="R77" s="422"/>
      <c r="S77" s="422"/>
      <c r="T77" s="423"/>
      <c r="U77" s="423"/>
      <c r="V77" s="421"/>
      <c r="W77" s="262"/>
      <c r="X77" s="262"/>
      <c r="Y77" s="262"/>
      <c r="Z77" s="262"/>
    </row>
    <row r="78" spans="2:26" ht="15.75" thickBot="1" x14ac:dyDescent="0.3">
      <c r="B78" s="428"/>
      <c r="C78" s="424"/>
      <c r="D78" s="424"/>
      <c r="E78" s="424"/>
      <c r="F78" s="105" t="s">
        <v>14</v>
      </c>
      <c r="G78" s="236">
        <v>4400</v>
      </c>
      <c r="H78" s="113">
        <v>8</v>
      </c>
      <c r="I78" s="113">
        <v>8</v>
      </c>
      <c r="J78" s="113">
        <v>8</v>
      </c>
      <c r="K78" s="113">
        <v>8</v>
      </c>
      <c r="L78" s="120">
        <v>8</v>
      </c>
      <c r="M78" s="120">
        <v>8</v>
      </c>
      <c r="N78" s="236">
        <f t="shared" si="32"/>
        <v>35.200000000000003</v>
      </c>
      <c r="O78" s="253">
        <f t="shared" si="34"/>
        <v>35.200000000000003</v>
      </c>
      <c r="P78" s="115">
        <f t="shared" si="35"/>
        <v>35.200000000000003</v>
      </c>
      <c r="Q78" s="422"/>
      <c r="R78" s="422"/>
      <c r="S78" s="422"/>
      <c r="T78" s="423"/>
      <c r="U78" s="423"/>
      <c r="V78" s="421"/>
      <c r="W78" s="262"/>
      <c r="X78" s="262"/>
      <c r="Y78" s="262"/>
      <c r="Z78" s="262"/>
    </row>
    <row r="79" spans="2:26" ht="16.5" thickBot="1" x14ac:dyDescent="0.3">
      <c r="B79" s="428"/>
      <c r="C79" s="424"/>
      <c r="D79" s="424"/>
      <c r="E79" s="424"/>
      <c r="F79" s="106" t="s">
        <v>27</v>
      </c>
      <c r="G79" s="236">
        <v>80</v>
      </c>
      <c r="H79" s="116">
        <v>0.2</v>
      </c>
      <c r="I79" s="116">
        <v>0.2</v>
      </c>
      <c r="J79" s="116">
        <v>0.3</v>
      </c>
      <c r="K79" s="116">
        <v>0.2</v>
      </c>
      <c r="L79" s="153">
        <v>0.3</v>
      </c>
      <c r="M79" s="153">
        <v>0.3</v>
      </c>
      <c r="N79" s="236">
        <f t="shared" si="32"/>
        <v>1.6E-2</v>
      </c>
      <c r="O79" s="253">
        <f t="shared" si="34"/>
        <v>1.6E-2</v>
      </c>
      <c r="P79" s="115">
        <f t="shared" si="35"/>
        <v>2.4E-2</v>
      </c>
      <c r="Q79" s="422"/>
      <c r="R79" s="422"/>
      <c r="S79" s="422"/>
      <c r="T79" s="423"/>
      <c r="U79" s="423"/>
      <c r="V79" s="421"/>
      <c r="W79" s="262"/>
      <c r="X79" s="262"/>
      <c r="Y79" s="262"/>
      <c r="Z79" s="262"/>
    </row>
    <row r="80" spans="2:26" ht="31.5" x14ac:dyDescent="0.25">
      <c r="B80" s="154" t="s">
        <v>124</v>
      </c>
      <c r="C80" s="244">
        <v>20</v>
      </c>
      <c r="D80" s="244">
        <v>25</v>
      </c>
      <c r="E80" s="244">
        <v>30</v>
      </c>
      <c r="F80" s="155" t="s">
        <v>123</v>
      </c>
      <c r="G80" s="236">
        <v>1000</v>
      </c>
      <c r="H80" s="116">
        <v>22</v>
      </c>
      <c r="I80" s="116">
        <v>27</v>
      </c>
      <c r="J80" s="116">
        <v>32</v>
      </c>
      <c r="K80" s="116">
        <v>20</v>
      </c>
      <c r="L80" s="156">
        <v>25</v>
      </c>
      <c r="M80" s="156">
        <v>30</v>
      </c>
      <c r="N80" s="236">
        <f t="shared" si="32"/>
        <v>22</v>
      </c>
      <c r="O80" s="253">
        <f t="shared" si="34"/>
        <v>27</v>
      </c>
      <c r="P80" s="115">
        <f t="shared" si="35"/>
        <v>32</v>
      </c>
      <c r="Q80" s="236">
        <f>N80</f>
        <v>22</v>
      </c>
      <c r="R80" s="236">
        <f t="shared" ref="R80:S80" si="38">O80</f>
        <v>27</v>
      </c>
      <c r="S80" s="236">
        <f t="shared" si="38"/>
        <v>32</v>
      </c>
      <c r="T80" s="242">
        <f t="shared" ref="T80:V81" si="39">Q80*1.5</f>
        <v>33</v>
      </c>
      <c r="U80" s="242">
        <f t="shared" si="39"/>
        <v>40.5</v>
      </c>
      <c r="V80" s="242">
        <f t="shared" si="39"/>
        <v>48</v>
      </c>
      <c r="W80" s="262"/>
      <c r="X80" s="262"/>
      <c r="Y80" s="262"/>
      <c r="Z80" s="262"/>
    </row>
    <row r="81" spans="2:26" ht="15.75" x14ac:dyDescent="0.25">
      <c r="B81" s="389" t="s">
        <v>96</v>
      </c>
      <c r="C81" s="449">
        <v>200</v>
      </c>
      <c r="D81" s="449">
        <v>200</v>
      </c>
      <c r="E81" s="449">
        <v>200</v>
      </c>
      <c r="F81" s="106" t="s">
        <v>41</v>
      </c>
      <c r="G81" s="236">
        <v>1300</v>
      </c>
      <c r="H81" s="113">
        <v>20</v>
      </c>
      <c r="I81" s="113">
        <v>20</v>
      </c>
      <c r="J81" s="113">
        <v>20</v>
      </c>
      <c r="K81" s="113">
        <v>20</v>
      </c>
      <c r="L81" s="113">
        <v>20</v>
      </c>
      <c r="M81" s="113">
        <v>20</v>
      </c>
      <c r="N81" s="237">
        <f t="shared" si="32"/>
        <v>26</v>
      </c>
      <c r="O81" s="236">
        <f t="shared" si="34"/>
        <v>26</v>
      </c>
      <c r="P81" s="123">
        <f t="shared" ref="P81:P82" si="40">H81*G81/1000</f>
        <v>26</v>
      </c>
      <c r="Q81" s="416">
        <f>SUM(N81:N82)</f>
        <v>29.4</v>
      </c>
      <c r="R81" s="416">
        <f t="shared" ref="R81:S81" si="41">SUM(O81:O82)</f>
        <v>29.4</v>
      </c>
      <c r="S81" s="416">
        <f t="shared" si="41"/>
        <v>29.4</v>
      </c>
      <c r="T81" s="413">
        <f t="shared" si="39"/>
        <v>44.099999999999994</v>
      </c>
      <c r="U81" s="413">
        <f t="shared" si="39"/>
        <v>44.099999999999994</v>
      </c>
      <c r="V81" s="462">
        <f t="shared" si="39"/>
        <v>44.099999999999994</v>
      </c>
      <c r="W81" s="262"/>
      <c r="X81" s="262"/>
      <c r="Y81" s="262"/>
      <c r="Z81" s="262"/>
    </row>
    <row r="82" spans="2:26" ht="16.5" thickBot="1" x14ac:dyDescent="0.3">
      <c r="B82" s="390"/>
      <c r="C82" s="451"/>
      <c r="D82" s="451"/>
      <c r="E82" s="451"/>
      <c r="F82" s="106" t="s">
        <v>37</v>
      </c>
      <c r="G82" s="236">
        <v>425</v>
      </c>
      <c r="H82" s="113">
        <v>8</v>
      </c>
      <c r="I82" s="113">
        <v>8</v>
      </c>
      <c r="J82" s="113">
        <v>8</v>
      </c>
      <c r="K82" s="113">
        <v>8</v>
      </c>
      <c r="L82" s="113">
        <v>8</v>
      </c>
      <c r="M82" s="113">
        <v>8</v>
      </c>
      <c r="N82" s="237">
        <f t="shared" si="32"/>
        <v>3.4</v>
      </c>
      <c r="O82" s="236">
        <f t="shared" si="34"/>
        <v>3.4</v>
      </c>
      <c r="P82" s="123">
        <f t="shared" si="40"/>
        <v>3.4</v>
      </c>
      <c r="Q82" s="418"/>
      <c r="R82" s="418"/>
      <c r="S82" s="418"/>
      <c r="T82" s="415"/>
      <c r="U82" s="415"/>
      <c r="V82" s="412"/>
      <c r="W82" s="262"/>
      <c r="X82" s="262"/>
      <c r="Y82" s="262"/>
      <c r="Z82" s="262"/>
    </row>
    <row r="83" spans="2:26" ht="30" x14ac:dyDescent="0.25">
      <c r="B83" s="124" t="s">
        <v>109</v>
      </c>
      <c r="C83" s="125">
        <v>30</v>
      </c>
      <c r="D83" s="125">
        <v>50</v>
      </c>
      <c r="E83" s="125">
        <v>50</v>
      </c>
      <c r="F83" s="126" t="s">
        <v>109</v>
      </c>
      <c r="G83" s="235">
        <v>550</v>
      </c>
      <c r="H83" s="113">
        <v>30</v>
      </c>
      <c r="I83" s="113">
        <v>50</v>
      </c>
      <c r="J83" s="113">
        <v>50</v>
      </c>
      <c r="K83" s="113">
        <v>30</v>
      </c>
      <c r="L83" s="113">
        <v>50</v>
      </c>
      <c r="M83" s="113">
        <v>50</v>
      </c>
      <c r="N83" s="236">
        <f t="shared" si="32"/>
        <v>16.5</v>
      </c>
      <c r="O83" s="253">
        <f t="shared" si="34"/>
        <v>27.5</v>
      </c>
      <c r="P83" s="115">
        <f t="shared" si="35"/>
        <v>27.5</v>
      </c>
      <c r="Q83" s="236">
        <f>SUM(N83)</f>
        <v>16.5</v>
      </c>
      <c r="R83" s="236">
        <f t="shared" ref="R83:S83" si="42">SUM(O83)</f>
        <v>27.5</v>
      </c>
      <c r="S83" s="236">
        <f t="shared" si="42"/>
        <v>27.5</v>
      </c>
      <c r="T83" s="242">
        <f>Q83*1.5</f>
        <v>24.75</v>
      </c>
      <c r="U83" s="242">
        <f>R83*1.5</f>
        <v>41.25</v>
      </c>
      <c r="V83" s="243">
        <f>S83*1.5</f>
        <v>41.25</v>
      </c>
      <c r="W83" s="262"/>
      <c r="X83" s="262"/>
      <c r="Y83" s="262"/>
      <c r="Z83" s="262"/>
    </row>
    <row r="84" spans="2:26" ht="15.75" thickBot="1" x14ac:dyDescent="0.3">
      <c r="B84" s="192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4"/>
      <c r="O84" s="194"/>
      <c r="P84" s="194"/>
      <c r="Q84" s="194">
        <f t="shared" ref="Q84:V84" si="43">SUM(Q65:Q83)</f>
        <v>436.875</v>
      </c>
      <c r="R84" s="194">
        <f t="shared" si="43"/>
        <v>503.13199999999995</v>
      </c>
      <c r="S84" s="194">
        <f t="shared" si="43"/>
        <v>540.40300000000002</v>
      </c>
      <c r="T84" s="194">
        <f t="shared" si="43"/>
        <v>655.31250000000011</v>
      </c>
      <c r="U84" s="194">
        <f t="shared" si="43"/>
        <v>754.69799999999998</v>
      </c>
      <c r="V84" s="195">
        <f t="shared" si="43"/>
        <v>810.60450000000003</v>
      </c>
      <c r="W84" s="262"/>
      <c r="X84" s="262"/>
      <c r="Y84" s="262"/>
      <c r="Z84" s="262"/>
    </row>
    <row r="85" spans="2:26" x14ac:dyDescent="0.25">
      <c r="B85" s="493" t="s">
        <v>44</v>
      </c>
      <c r="C85" s="493"/>
      <c r="D85" s="493"/>
      <c r="E85" s="493"/>
      <c r="F85" s="493"/>
      <c r="G85" s="493"/>
      <c r="H85" s="493"/>
      <c r="I85" s="493"/>
      <c r="J85" s="493"/>
      <c r="K85" s="493"/>
      <c r="L85" s="493"/>
      <c r="M85" s="493"/>
      <c r="N85" s="493"/>
      <c r="O85" s="493"/>
      <c r="P85" s="493"/>
      <c r="Q85" s="109"/>
      <c r="R85" s="3"/>
      <c r="S85" s="3"/>
      <c r="T85" s="3"/>
      <c r="U85" s="3"/>
      <c r="V85" s="3"/>
      <c r="W85" s="262"/>
      <c r="X85" s="262"/>
      <c r="Y85" s="262"/>
      <c r="Z85" s="262"/>
    </row>
    <row r="86" spans="2:26" ht="15" customHeight="1" x14ac:dyDescent="0.25">
      <c r="B86" s="429" t="s">
        <v>114</v>
      </c>
      <c r="C86" s="392" t="s">
        <v>45</v>
      </c>
      <c r="D86" s="392" t="s">
        <v>47</v>
      </c>
      <c r="E86" s="392" t="s">
        <v>112</v>
      </c>
      <c r="F86" s="148" t="s">
        <v>153</v>
      </c>
      <c r="G86" s="236">
        <v>4500</v>
      </c>
      <c r="H86" s="113">
        <v>50</v>
      </c>
      <c r="I86" s="113">
        <v>65</v>
      </c>
      <c r="J86" s="113">
        <v>80</v>
      </c>
      <c r="K86" s="113">
        <v>47</v>
      </c>
      <c r="L86" s="113">
        <v>58</v>
      </c>
      <c r="M86" s="113">
        <v>69</v>
      </c>
      <c r="N86" s="236">
        <f t="shared" ref="N86:N109" si="44">H86*G86/1000</f>
        <v>225</v>
      </c>
      <c r="O86" s="236">
        <f t="shared" ref="O86:O109" si="45">I86*G86/1000</f>
        <v>292.5</v>
      </c>
      <c r="P86" s="236">
        <f t="shared" ref="P86:P109" si="46">J86*G86/1000</f>
        <v>360</v>
      </c>
      <c r="Q86" s="422">
        <f>SUM(N86:N94)</f>
        <v>265.88100000000003</v>
      </c>
      <c r="R86" s="422">
        <f>SUM(O86:O94)</f>
        <v>343.09699999999998</v>
      </c>
      <c r="S86" s="422">
        <f>SUM(P86:P94)</f>
        <v>420.61200000000002</v>
      </c>
      <c r="T86" s="422">
        <f>Q86*1.5</f>
        <v>398.82150000000001</v>
      </c>
      <c r="U86" s="422">
        <f>R86*1.5</f>
        <v>514.64549999999997</v>
      </c>
      <c r="V86" s="422">
        <f>S86*1.5</f>
        <v>630.91800000000001</v>
      </c>
      <c r="W86" s="262"/>
      <c r="X86" s="262"/>
      <c r="Y86" s="262"/>
      <c r="Z86" s="262"/>
    </row>
    <row r="87" spans="2:26" ht="15" customHeight="1" x14ac:dyDescent="0.25">
      <c r="B87" s="429"/>
      <c r="C87" s="392"/>
      <c r="D87" s="392"/>
      <c r="E87" s="392"/>
      <c r="F87" s="148" t="s">
        <v>82</v>
      </c>
      <c r="G87" s="236">
        <v>409</v>
      </c>
      <c r="H87" s="113">
        <v>40</v>
      </c>
      <c r="I87" s="113">
        <v>50</v>
      </c>
      <c r="J87" s="113">
        <v>60</v>
      </c>
      <c r="K87" s="113">
        <v>32</v>
      </c>
      <c r="L87" s="113">
        <v>40</v>
      </c>
      <c r="M87" s="113">
        <v>48</v>
      </c>
      <c r="N87" s="236">
        <f t="shared" si="44"/>
        <v>16.36</v>
      </c>
      <c r="O87" s="236">
        <f t="shared" si="45"/>
        <v>20.45</v>
      </c>
      <c r="P87" s="236">
        <f t="shared" si="46"/>
        <v>24.54</v>
      </c>
      <c r="Q87" s="422"/>
      <c r="R87" s="422"/>
      <c r="S87" s="422"/>
      <c r="T87" s="422"/>
      <c r="U87" s="422"/>
      <c r="V87" s="422"/>
      <c r="W87" s="262"/>
      <c r="X87" s="262"/>
      <c r="Y87" s="262"/>
      <c r="Z87" s="262"/>
    </row>
    <row r="88" spans="2:26" ht="15" customHeight="1" x14ac:dyDescent="0.25">
      <c r="B88" s="429"/>
      <c r="C88" s="392"/>
      <c r="D88" s="392"/>
      <c r="E88" s="392"/>
      <c r="F88" s="105" t="s">
        <v>59</v>
      </c>
      <c r="G88" s="236">
        <v>212</v>
      </c>
      <c r="H88" s="113">
        <v>20</v>
      </c>
      <c r="I88" s="113">
        <v>25</v>
      </c>
      <c r="J88" s="113">
        <v>30</v>
      </c>
      <c r="K88" s="113">
        <v>16</v>
      </c>
      <c r="L88" s="113">
        <v>20</v>
      </c>
      <c r="M88" s="113">
        <v>24</v>
      </c>
      <c r="N88" s="236">
        <f t="shared" si="44"/>
        <v>4.24</v>
      </c>
      <c r="O88" s="236">
        <f t="shared" si="45"/>
        <v>5.3</v>
      </c>
      <c r="P88" s="236">
        <f t="shared" si="46"/>
        <v>6.36</v>
      </c>
      <c r="Q88" s="422"/>
      <c r="R88" s="422"/>
      <c r="S88" s="422"/>
      <c r="T88" s="422"/>
      <c r="U88" s="422"/>
      <c r="V88" s="422"/>
      <c r="W88" s="262"/>
      <c r="X88" s="262"/>
      <c r="Y88" s="262"/>
      <c r="Z88" s="262"/>
    </row>
    <row r="89" spans="2:26" ht="15" customHeight="1" x14ac:dyDescent="0.25">
      <c r="B89" s="429"/>
      <c r="C89" s="392"/>
      <c r="D89" s="392"/>
      <c r="E89" s="392"/>
      <c r="F89" s="105" t="s">
        <v>39</v>
      </c>
      <c r="G89" s="236">
        <v>276</v>
      </c>
      <c r="H89" s="113">
        <v>21</v>
      </c>
      <c r="I89" s="113">
        <v>26</v>
      </c>
      <c r="J89" s="113">
        <v>32</v>
      </c>
      <c r="K89" s="113">
        <v>16</v>
      </c>
      <c r="L89" s="113">
        <v>20</v>
      </c>
      <c r="M89" s="113">
        <v>24</v>
      </c>
      <c r="N89" s="236">
        <f t="shared" si="44"/>
        <v>5.7960000000000003</v>
      </c>
      <c r="O89" s="236">
        <f t="shared" si="45"/>
        <v>7.1760000000000002</v>
      </c>
      <c r="P89" s="236">
        <f t="shared" si="46"/>
        <v>8.8320000000000007</v>
      </c>
      <c r="Q89" s="422"/>
      <c r="R89" s="422"/>
      <c r="S89" s="422"/>
      <c r="T89" s="422"/>
      <c r="U89" s="422"/>
      <c r="V89" s="422"/>
      <c r="W89" s="262"/>
      <c r="X89" s="262"/>
      <c r="Y89" s="262"/>
      <c r="Z89" s="262"/>
    </row>
    <row r="90" spans="2:26" ht="15" customHeight="1" x14ac:dyDescent="0.25">
      <c r="B90" s="429"/>
      <c r="C90" s="392"/>
      <c r="D90" s="392"/>
      <c r="E90" s="392"/>
      <c r="F90" s="105" t="s">
        <v>10</v>
      </c>
      <c r="G90" s="236">
        <v>219</v>
      </c>
      <c r="H90" s="113">
        <v>10</v>
      </c>
      <c r="I90" s="113">
        <v>12</v>
      </c>
      <c r="J90" s="113">
        <v>15</v>
      </c>
      <c r="K90" s="113">
        <v>8</v>
      </c>
      <c r="L90" s="113">
        <v>10</v>
      </c>
      <c r="M90" s="113">
        <v>12</v>
      </c>
      <c r="N90" s="236">
        <f t="shared" si="44"/>
        <v>2.19</v>
      </c>
      <c r="O90" s="236">
        <f t="shared" si="45"/>
        <v>2.6280000000000001</v>
      </c>
      <c r="P90" s="236">
        <f t="shared" si="46"/>
        <v>3.2850000000000001</v>
      </c>
      <c r="Q90" s="422"/>
      <c r="R90" s="422"/>
      <c r="S90" s="422"/>
      <c r="T90" s="422"/>
      <c r="U90" s="422"/>
      <c r="V90" s="422"/>
      <c r="W90" s="262"/>
      <c r="X90" s="262"/>
      <c r="Y90" s="262"/>
      <c r="Z90" s="262"/>
    </row>
    <row r="91" spans="2:26" ht="15" customHeight="1" x14ac:dyDescent="0.25">
      <c r="B91" s="429"/>
      <c r="C91" s="392"/>
      <c r="D91" s="392"/>
      <c r="E91" s="392"/>
      <c r="F91" s="105" t="s">
        <v>11</v>
      </c>
      <c r="G91" s="236">
        <v>204</v>
      </c>
      <c r="H91" s="113">
        <v>9</v>
      </c>
      <c r="I91" s="113">
        <v>12</v>
      </c>
      <c r="J91" s="113">
        <v>14</v>
      </c>
      <c r="K91" s="113">
        <v>8</v>
      </c>
      <c r="L91" s="113">
        <v>10</v>
      </c>
      <c r="M91" s="113">
        <v>12</v>
      </c>
      <c r="N91" s="236">
        <f t="shared" si="44"/>
        <v>1.8360000000000001</v>
      </c>
      <c r="O91" s="236">
        <f t="shared" si="45"/>
        <v>2.448</v>
      </c>
      <c r="P91" s="236">
        <f t="shared" si="46"/>
        <v>2.8559999999999999</v>
      </c>
      <c r="Q91" s="422"/>
      <c r="R91" s="422"/>
      <c r="S91" s="422"/>
      <c r="T91" s="422"/>
      <c r="U91" s="422"/>
      <c r="V91" s="422"/>
      <c r="W91" s="262"/>
      <c r="X91" s="262"/>
      <c r="Y91" s="262"/>
      <c r="Z91" s="262"/>
    </row>
    <row r="92" spans="2:26" ht="15" customHeight="1" x14ac:dyDescent="0.25">
      <c r="B92" s="429"/>
      <c r="C92" s="392"/>
      <c r="D92" s="392"/>
      <c r="E92" s="392"/>
      <c r="F92" s="155" t="s">
        <v>57</v>
      </c>
      <c r="G92" s="236">
        <v>1345</v>
      </c>
      <c r="H92" s="113">
        <v>6</v>
      </c>
      <c r="I92" s="113">
        <v>7</v>
      </c>
      <c r="J92" s="113">
        <v>8</v>
      </c>
      <c r="K92" s="113">
        <v>6</v>
      </c>
      <c r="L92" s="113">
        <v>7</v>
      </c>
      <c r="M92" s="113">
        <v>8</v>
      </c>
      <c r="N92" s="236">
        <f t="shared" si="44"/>
        <v>8.07</v>
      </c>
      <c r="O92" s="236">
        <f t="shared" si="45"/>
        <v>9.4149999999999991</v>
      </c>
      <c r="P92" s="236">
        <f t="shared" si="46"/>
        <v>10.76</v>
      </c>
      <c r="Q92" s="422"/>
      <c r="R92" s="422"/>
      <c r="S92" s="422"/>
      <c r="T92" s="422"/>
      <c r="U92" s="422"/>
      <c r="V92" s="422"/>
      <c r="W92" s="262"/>
      <c r="X92" s="262"/>
      <c r="Y92" s="262"/>
      <c r="Z92" s="262"/>
    </row>
    <row r="93" spans="2:26" x14ac:dyDescent="0.25">
      <c r="B93" s="429"/>
      <c r="C93" s="392"/>
      <c r="D93" s="392"/>
      <c r="E93" s="392"/>
      <c r="F93" s="105" t="s">
        <v>12</v>
      </c>
      <c r="G93" s="236">
        <v>791</v>
      </c>
      <c r="H93" s="113">
        <v>3</v>
      </c>
      <c r="I93" s="113">
        <v>4</v>
      </c>
      <c r="J93" s="113">
        <v>5</v>
      </c>
      <c r="K93" s="113">
        <v>5</v>
      </c>
      <c r="L93" s="113">
        <v>5</v>
      </c>
      <c r="M93" s="113">
        <v>7</v>
      </c>
      <c r="N93" s="236">
        <f t="shared" si="44"/>
        <v>2.3730000000000002</v>
      </c>
      <c r="O93" s="236">
        <f t="shared" si="45"/>
        <v>3.1640000000000001</v>
      </c>
      <c r="P93" s="236">
        <f t="shared" si="46"/>
        <v>3.9550000000000001</v>
      </c>
      <c r="Q93" s="422"/>
      <c r="R93" s="422"/>
      <c r="S93" s="422"/>
      <c r="T93" s="422"/>
      <c r="U93" s="422"/>
      <c r="V93" s="422"/>
      <c r="W93" s="262"/>
      <c r="X93" s="262"/>
      <c r="Y93" s="262"/>
      <c r="Z93" s="262"/>
    </row>
    <row r="94" spans="2:26" ht="15.75" x14ac:dyDescent="0.25">
      <c r="B94" s="429"/>
      <c r="C94" s="392"/>
      <c r="D94" s="392"/>
      <c r="E94" s="392"/>
      <c r="F94" s="106" t="s">
        <v>27</v>
      </c>
      <c r="G94" s="236">
        <v>80</v>
      </c>
      <c r="H94" s="116">
        <v>0.2</v>
      </c>
      <c r="I94" s="116">
        <v>0.2</v>
      </c>
      <c r="J94" s="116">
        <v>0.3</v>
      </c>
      <c r="K94" s="116">
        <v>0.2</v>
      </c>
      <c r="L94" s="116">
        <v>0.2</v>
      </c>
      <c r="M94" s="116">
        <v>0.3</v>
      </c>
      <c r="N94" s="236">
        <f t="shared" si="44"/>
        <v>1.6E-2</v>
      </c>
      <c r="O94" s="236">
        <f t="shared" si="45"/>
        <v>1.6E-2</v>
      </c>
      <c r="P94" s="236">
        <f t="shared" si="46"/>
        <v>2.4E-2</v>
      </c>
      <c r="Q94" s="422"/>
      <c r="R94" s="422"/>
      <c r="S94" s="422"/>
      <c r="T94" s="422"/>
      <c r="U94" s="422"/>
      <c r="V94" s="422"/>
      <c r="W94" s="262"/>
      <c r="X94" s="262"/>
      <c r="Y94" s="262"/>
      <c r="Z94" s="262"/>
    </row>
    <row r="95" spans="2:26" ht="30" x14ac:dyDescent="0.25">
      <c r="B95" s="428" t="s">
        <v>125</v>
      </c>
      <c r="C95" s="425">
        <v>50</v>
      </c>
      <c r="D95" s="425">
        <v>50</v>
      </c>
      <c r="E95" s="425">
        <v>50</v>
      </c>
      <c r="F95" s="248" t="s">
        <v>126</v>
      </c>
      <c r="G95" s="236">
        <v>412</v>
      </c>
      <c r="H95" s="113">
        <v>30</v>
      </c>
      <c r="I95" s="113">
        <v>30</v>
      </c>
      <c r="J95" s="113">
        <v>30</v>
      </c>
      <c r="K95" s="113">
        <v>30</v>
      </c>
      <c r="L95" s="113">
        <v>30</v>
      </c>
      <c r="M95" s="113">
        <v>30</v>
      </c>
      <c r="N95" s="236">
        <f t="shared" si="44"/>
        <v>12.36</v>
      </c>
      <c r="O95" s="236">
        <f t="shared" si="45"/>
        <v>12.36</v>
      </c>
      <c r="P95" s="236">
        <f t="shared" si="46"/>
        <v>12.36</v>
      </c>
      <c r="Q95" s="416">
        <f>SUM(N95:N105)</f>
        <v>96.075000000000003</v>
      </c>
      <c r="R95" s="416">
        <f>SUM(O95:O105)</f>
        <v>96.075000000000003</v>
      </c>
      <c r="S95" s="416">
        <f>SUM(P95:P105)</f>
        <v>96.075000000000003</v>
      </c>
      <c r="T95" s="416">
        <f>Q95*1.5</f>
        <v>144.11250000000001</v>
      </c>
      <c r="U95" s="416">
        <f>R95*1.5</f>
        <v>144.11250000000001</v>
      </c>
      <c r="V95" s="537">
        <f>S95*1.5</f>
        <v>144.11250000000001</v>
      </c>
      <c r="W95" s="262"/>
      <c r="X95" s="262"/>
      <c r="Y95" s="262"/>
      <c r="Z95" s="262"/>
    </row>
    <row r="96" spans="2:26" ht="30" x14ac:dyDescent="0.25">
      <c r="B96" s="428"/>
      <c r="C96" s="425"/>
      <c r="D96" s="425"/>
      <c r="E96" s="425"/>
      <c r="F96" s="248" t="s">
        <v>127</v>
      </c>
      <c r="G96" s="236">
        <v>412</v>
      </c>
      <c r="H96" s="113">
        <v>2</v>
      </c>
      <c r="I96" s="113">
        <v>2</v>
      </c>
      <c r="J96" s="113">
        <v>2</v>
      </c>
      <c r="K96" s="113">
        <v>2</v>
      </c>
      <c r="L96" s="113">
        <v>2</v>
      </c>
      <c r="M96" s="113">
        <v>2</v>
      </c>
      <c r="N96" s="236">
        <f t="shared" si="44"/>
        <v>0.82399999999999995</v>
      </c>
      <c r="O96" s="236">
        <f t="shared" si="45"/>
        <v>0.82399999999999995</v>
      </c>
      <c r="P96" s="236">
        <f t="shared" si="46"/>
        <v>0.82399999999999995</v>
      </c>
      <c r="Q96" s="417"/>
      <c r="R96" s="417"/>
      <c r="S96" s="417"/>
      <c r="T96" s="417"/>
      <c r="U96" s="417"/>
      <c r="V96" s="538"/>
      <c r="W96" s="262"/>
      <c r="X96" s="262"/>
      <c r="Y96" s="262"/>
      <c r="Z96" s="262"/>
    </row>
    <row r="97" spans="2:26" x14ac:dyDescent="0.25">
      <c r="B97" s="428"/>
      <c r="C97" s="425"/>
      <c r="D97" s="425"/>
      <c r="E97" s="425"/>
      <c r="F97" s="248" t="s">
        <v>37</v>
      </c>
      <c r="G97" s="236">
        <v>425</v>
      </c>
      <c r="H97" s="113">
        <v>4</v>
      </c>
      <c r="I97" s="113">
        <v>4</v>
      </c>
      <c r="J97" s="113">
        <v>4</v>
      </c>
      <c r="K97" s="113">
        <v>4</v>
      </c>
      <c r="L97" s="113">
        <v>4</v>
      </c>
      <c r="M97" s="113">
        <v>4</v>
      </c>
      <c r="N97" s="236">
        <f t="shared" si="44"/>
        <v>1.7</v>
      </c>
      <c r="O97" s="236">
        <f t="shared" si="45"/>
        <v>1.7</v>
      </c>
      <c r="P97" s="236">
        <f t="shared" si="46"/>
        <v>1.7</v>
      </c>
      <c r="Q97" s="417"/>
      <c r="R97" s="417"/>
      <c r="S97" s="417"/>
      <c r="T97" s="417"/>
      <c r="U97" s="417"/>
      <c r="V97" s="538"/>
      <c r="W97" s="262"/>
      <c r="X97" s="262"/>
      <c r="Y97" s="262"/>
      <c r="Z97" s="262"/>
    </row>
    <row r="98" spans="2:26" x14ac:dyDescent="0.25">
      <c r="B98" s="428"/>
      <c r="C98" s="425"/>
      <c r="D98" s="425"/>
      <c r="E98" s="425"/>
      <c r="F98" s="248" t="s">
        <v>128</v>
      </c>
      <c r="G98" s="236">
        <v>4400</v>
      </c>
      <c r="H98" s="113">
        <v>1</v>
      </c>
      <c r="I98" s="113">
        <v>1</v>
      </c>
      <c r="J98" s="113">
        <v>1</v>
      </c>
      <c r="K98" s="113">
        <v>1</v>
      </c>
      <c r="L98" s="113">
        <v>1</v>
      </c>
      <c r="M98" s="113">
        <v>1</v>
      </c>
      <c r="N98" s="236">
        <f t="shared" si="44"/>
        <v>4.4000000000000004</v>
      </c>
      <c r="O98" s="236">
        <f t="shared" si="45"/>
        <v>4.4000000000000004</v>
      </c>
      <c r="P98" s="236">
        <f t="shared" si="46"/>
        <v>4.4000000000000004</v>
      </c>
      <c r="Q98" s="417"/>
      <c r="R98" s="417"/>
      <c r="S98" s="417"/>
      <c r="T98" s="417"/>
      <c r="U98" s="417"/>
      <c r="V98" s="538"/>
      <c r="W98" s="262"/>
      <c r="X98" s="262"/>
      <c r="Y98" s="262"/>
      <c r="Z98" s="262"/>
    </row>
    <row r="99" spans="2:26" x14ac:dyDescent="0.25">
      <c r="B99" s="428"/>
      <c r="C99" s="425"/>
      <c r="D99" s="425"/>
      <c r="E99" s="425"/>
      <c r="F99" s="248" t="s">
        <v>132</v>
      </c>
      <c r="G99" s="236">
        <v>517</v>
      </c>
      <c r="H99" s="113">
        <v>5</v>
      </c>
      <c r="I99" s="113">
        <v>5</v>
      </c>
      <c r="J99" s="113">
        <v>5</v>
      </c>
      <c r="K99" s="113">
        <v>5</v>
      </c>
      <c r="L99" s="113">
        <v>5</v>
      </c>
      <c r="M99" s="113">
        <v>5</v>
      </c>
      <c r="N99" s="236">
        <f t="shared" si="44"/>
        <v>2.585</v>
      </c>
      <c r="O99" s="236">
        <f t="shared" si="45"/>
        <v>2.585</v>
      </c>
      <c r="P99" s="236">
        <f t="shared" si="46"/>
        <v>2.585</v>
      </c>
      <c r="Q99" s="417"/>
      <c r="R99" s="417"/>
      <c r="S99" s="417"/>
      <c r="T99" s="417"/>
      <c r="U99" s="417"/>
      <c r="V99" s="538"/>
      <c r="W99" s="262"/>
      <c r="X99" s="262"/>
      <c r="Y99" s="262"/>
      <c r="Z99" s="262"/>
    </row>
    <row r="100" spans="2:26" x14ac:dyDescent="0.25">
      <c r="B100" s="428"/>
      <c r="C100" s="425"/>
      <c r="D100" s="425"/>
      <c r="E100" s="425"/>
      <c r="F100" s="248" t="s">
        <v>60</v>
      </c>
      <c r="G100" s="236">
        <v>417</v>
      </c>
      <c r="H100" s="113">
        <v>9</v>
      </c>
      <c r="I100" s="113">
        <v>9</v>
      </c>
      <c r="J100" s="113">
        <v>9</v>
      </c>
      <c r="K100" s="113">
        <v>9</v>
      </c>
      <c r="L100" s="113">
        <v>9</v>
      </c>
      <c r="M100" s="113">
        <v>9</v>
      </c>
      <c r="N100" s="236">
        <f t="shared" si="44"/>
        <v>3.7530000000000001</v>
      </c>
      <c r="O100" s="236">
        <f t="shared" si="45"/>
        <v>3.7530000000000001</v>
      </c>
      <c r="P100" s="236">
        <f t="shared" si="46"/>
        <v>3.7530000000000001</v>
      </c>
      <c r="Q100" s="417"/>
      <c r="R100" s="417"/>
      <c r="S100" s="417"/>
      <c r="T100" s="417"/>
      <c r="U100" s="417"/>
      <c r="V100" s="538"/>
      <c r="W100" s="262"/>
      <c r="X100" s="262"/>
      <c r="Y100" s="262"/>
      <c r="Z100" s="262"/>
    </row>
    <row r="101" spans="2:26" x14ac:dyDescent="0.25">
      <c r="B101" s="428"/>
      <c r="C101" s="425"/>
      <c r="D101" s="425"/>
      <c r="E101" s="425"/>
      <c r="F101" s="248" t="s">
        <v>119</v>
      </c>
      <c r="G101" s="149">
        <v>5000</v>
      </c>
      <c r="H101" s="113">
        <v>13</v>
      </c>
      <c r="I101" s="113">
        <v>13</v>
      </c>
      <c r="J101" s="113">
        <v>13</v>
      </c>
      <c r="K101" s="113">
        <v>13</v>
      </c>
      <c r="L101" s="113">
        <v>13</v>
      </c>
      <c r="M101" s="113">
        <v>13</v>
      </c>
      <c r="N101" s="236">
        <f t="shared" si="44"/>
        <v>65</v>
      </c>
      <c r="O101" s="236">
        <f t="shared" si="45"/>
        <v>65</v>
      </c>
      <c r="P101" s="236">
        <f t="shared" si="46"/>
        <v>65</v>
      </c>
      <c r="Q101" s="417"/>
      <c r="R101" s="417"/>
      <c r="S101" s="417"/>
      <c r="T101" s="417"/>
      <c r="U101" s="417"/>
      <c r="V101" s="538"/>
      <c r="W101" s="262"/>
      <c r="X101" s="262"/>
      <c r="Y101" s="262"/>
      <c r="Z101" s="262"/>
    </row>
    <row r="102" spans="2:26" x14ac:dyDescent="0.25">
      <c r="B102" s="428"/>
      <c r="C102" s="425"/>
      <c r="D102" s="425"/>
      <c r="E102" s="425"/>
      <c r="F102" s="248" t="s">
        <v>129</v>
      </c>
      <c r="G102" s="236">
        <v>4800</v>
      </c>
      <c r="H102" s="113">
        <v>1</v>
      </c>
      <c r="I102" s="113">
        <v>1</v>
      </c>
      <c r="J102" s="113">
        <v>1</v>
      </c>
      <c r="K102" s="113">
        <v>1E-3</v>
      </c>
      <c r="L102" s="113">
        <v>1</v>
      </c>
      <c r="M102" s="113">
        <v>1</v>
      </c>
      <c r="N102" s="236">
        <f t="shared" si="44"/>
        <v>4.8</v>
      </c>
      <c r="O102" s="236">
        <f t="shared" si="45"/>
        <v>4.8</v>
      </c>
      <c r="P102" s="236">
        <f t="shared" si="46"/>
        <v>4.8</v>
      </c>
      <c r="Q102" s="417"/>
      <c r="R102" s="417"/>
      <c r="S102" s="417"/>
      <c r="T102" s="417"/>
      <c r="U102" s="417"/>
      <c r="V102" s="538"/>
      <c r="W102" s="262"/>
      <c r="X102" s="262"/>
      <c r="Y102" s="262"/>
      <c r="Z102" s="262"/>
    </row>
    <row r="103" spans="2:26" x14ac:dyDescent="0.25">
      <c r="B103" s="428"/>
      <c r="C103" s="425"/>
      <c r="D103" s="425"/>
      <c r="E103" s="425"/>
      <c r="F103" s="248" t="s">
        <v>130</v>
      </c>
      <c r="G103" s="236">
        <v>80</v>
      </c>
      <c r="H103" s="116">
        <v>0.2</v>
      </c>
      <c r="I103" s="116">
        <v>0.2</v>
      </c>
      <c r="J103" s="116">
        <v>0.2</v>
      </c>
      <c r="K103" s="116">
        <v>0.2</v>
      </c>
      <c r="L103" s="116">
        <v>0.2</v>
      </c>
      <c r="M103" s="116">
        <v>0.2</v>
      </c>
      <c r="N103" s="236">
        <f t="shared" si="44"/>
        <v>1.6E-2</v>
      </c>
      <c r="O103" s="236">
        <f t="shared" si="45"/>
        <v>1.6E-2</v>
      </c>
      <c r="P103" s="236">
        <f t="shared" si="46"/>
        <v>1.6E-2</v>
      </c>
      <c r="Q103" s="417"/>
      <c r="R103" s="417"/>
      <c r="S103" s="417"/>
      <c r="T103" s="417"/>
      <c r="U103" s="417"/>
      <c r="V103" s="538"/>
      <c r="W103" s="262"/>
      <c r="X103" s="262"/>
      <c r="Y103" s="262"/>
      <c r="Z103" s="262"/>
    </row>
    <row r="104" spans="2:26" x14ac:dyDescent="0.25">
      <c r="B104" s="428"/>
      <c r="C104" s="425"/>
      <c r="D104" s="425"/>
      <c r="E104" s="425"/>
      <c r="F104" s="248" t="s">
        <v>131</v>
      </c>
      <c r="G104" s="236">
        <v>4000</v>
      </c>
      <c r="H104" s="236">
        <v>0.03</v>
      </c>
      <c r="I104" s="236">
        <v>0.03</v>
      </c>
      <c r="J104" s="236">
        <v>0.03</v>
      </c>
      <c r="K104" s="236">
        <v>0.03</v>
      </c>
      <c r="L104" s="236">
        <v>0.03</v>
      </c>
      <c r="M104" s="236">
        <v>0.03</v>
      </c>
      <c r="N104" s="237">
        <f t="shared" si="44"/>
        <v>0.12</v>
      </c>
      <c r="O104" s="237">
        <f t="shared" si="45"/>
        <v>0.12</v>
      </c>
      <c r="P104" s="250">
        <f t="shared" si="46"/>
        <v>0.12</v>
      </c>
      <c r="Q104" s="417"/>
      <c r="R104" s="417"/>
      <c r="S104" s="417"/>
      <c r="T104" s="417"/>
      <c r="U104" s="417"/>
      <c r="V104" s="538"/>
      <c r="W104" s="262"/>
      <c r="X104" s="262"/>
      <c r="Y104" s="262"/>
      <c r="Z104" s="262"/>
    </row>
    <row r="105" spans="2:26" x14ac:dyDescent="0.25">
      <c r="B105" s="428"/>
      <c r="C105" s="425"/>
      <c r="D105" s="425"/>
      <c r="E105" s="425"/>
      <c r="F105" s="248" t="s">
        <v>132</v>
      </c>
      <c r="G105" s="236">
        <v>517</v>
      </c>
      <c r="H105" s="113">
        <v>1</v>
      </c>
      <c r="I105" s="113">
        <v>1</v>
      </c>
      <c r="J105" s="113">
        <v>1</v>
      </c>
      <c r="K105" s="113">
        <v>1</v>
      </c>
      <c r="L105" s="113">
        <v>1</v>
      </c>
      <c r="M105" s="113">
        <v>1</v>
      </c>
      <c r="N105" s="237">
        <f t="shared" si="44"/>
        <v>0.51700000000000002</v>
      </c>
      <c r="O105" s="237">
        <f t="shared" si="45"/>
        <v>0.51700000000000002</v>
      </c>
      <c r="P105" s="250">
        <f t="shared" si="46"/>
        <v>0.51700000000000002</v>
      </c>
      <c r="Q105" s="418"/>
      <c r="R105" s="418"/>
      <c r="S105" s="418"/>
      <c r="T105" s="418"/>
      <c r="U105" s="418"/>
      <c r="V105" s="539"/>
      <c r="W105" s="262"/>
      <c r="X105" s="262"/>
      <c r="Y105" s="262"/>
      <c r="Z105" s="262"/>
    </row>
    <row r="106" spans="2:26" ht="15.75" x14ac:dyDescent="0.25">
      <c r="B106" s="389" t="s">
        <v>49</v>
      </c>
      <c r="C106" s="427" t="s">
        <v>45</v>
      </c>
      <c r="D106" s="427" t="s">
        <v>45</v>
      </c>
      <c r="E106" s="427" t="s">
        <v>45</v>
      </c>
      <c r="F106" s="106" t="s">
        <v>41</v>
      </c>
      <c r="G106" s="236">
        <v>1300</v>
      </c>
      <c r="H106" s="116">
        <v>40</v>
      </c>
      <c r="I106" s="116">
        <v>40</v>
      </c>
      <c r="J106" s="116">
        <v>40</v>
      </c>
      <c r="K106" s="116">
        <v>20</v>
      </c>
      <c r="L106" s="116">
        <v>20</v>
      </c>
      <c r="M106" s="116">
        <v>20</v>
      </c>
      <c r="N106" s="236">
        <f t="shared" si="44"/>
        <v>52</v>
      </c>
      <c r="O106" s="236">
        <f t="shared" si="45"/>
        <v>52</v>
      </c>
      <c r="P106" s="236">
        <f t="shared" si="46"/>
        <v>52</v>
      </c>
      <c r="Q106" s="416">
        <f>SUM(N106:N108)</f>
        <v>120.114</v>
      </c>
      <c r="R106" s="416">
        <f t="shared" ref="R106:S106" si="47">SUM(O106:O108)</f>
        <v>120.114</v>
      </c>
      <c r="S106" s="416">
        <f t="shared" si="47"/>
        <v>120.114</v>
      </c>
      <c r="T106" s="416">
        <f>Q106*1.5</f>
        <v>180.17099999999999</v>
      </c>
      <c r="U106" s="416">
        <f>R106*1.5</f>
        <v>180.17099999999999</v>
      </c>
      <c r="V106" s="416">
        <f>S106*1.5</f>
        <v>180.17099999999999</v>
      </c>
      <c r="W106" s="262"/>
      <c r="X106" s="262"/>
      <c r="Y106" s="262"/>
      <c r="Z106" s="262"/>
    </row>
    <row r="107" spans="2:26" ht="15.75" x14ac:dyDescent="0.25">
      <c r="B107" s="390"/>
      <c r="C107" s="348"/>
      <c r="D107" s="348"/>
      <c r="E107" s="348"/>
      <c r="F107" s="106" t="s">
        <v>50</v>
      </c>
      <c r="G107" s="236">
        <v>751</v>
      </c>
      <c r="H107" s="116">
        <v>89</v>
      </c>
      <c r="I107" s="116">
        <v>89</v>
      </c>
      <c r="J107" s="116">
        <v>89</v>
      </c>
      <c r="K107" s="116">
        <v>60</v>
      </c>
      <c r="L107" s="116">
        <v>60</v>
      </c>
      <c r="M107" s="116">
        <v>60</v>
      </c>
      <c r="N107" s="236">
        <f t="shared" si="44"/>
        <v>66.838999999999999</v>
      </c>
      <c r="O107" s="236">
        <f t="shared" si="45"/>
        <v>66.838999999999999</v>
      </c>
      <c r="P107" s="236">
        <f t="shared" si="46"/>
        <v>66.838999999999999</v>
      </c>
      <c r="Q107" s="417"/>
      <c r="R107" s="417"/>
      <c r="S107" s="417"/>
      <c r="T107" s="417"/>
      <c r="U107" s="417"/>
      <c r="V107" s="417"/>
      <c r="W107" s="262"/>
      <c r="X107" s="262"/>
      <c r="Y107" s="262"/>
      <c r="Z107" s="262"/>
    </row>
    <row r="108" spans="2:26" ht="15.75" x14ac:dyDescent="0.25">
      <c r="B108" s="426"/>
      <c r="C108" s="349"/>
      <c r="D108" s="349"/>
      <c r="E108" s="349"/>
      <c r="F108" s="106" t="s">
        <v>31</v>
      </c>
      <c r="G108" s="236">
        <v>425</v>
      </c>
      <c r="H108" s="116">
        <v>3</v>
      </c>
      <c r="I108" s="116">
        <v>3</v>
      </c>
      <c r="J108" s="116">
        <v>3</v>
      </c>
      <c r="K108" s="116">
        <v>3</v>
      </c>
      <c r="L108" s="116">
        <v>3</v>
      </c>
      <c r="M108" s="116">
        <v>3</v>
      </c>
      <c r="N108" s="236">
        <f t="shared" si="44"/>
        <v>1.2749999999999999</v>
      </c>
      <c r="O108" s="236">
        <f t="shared" si="45"/>
        <v>1.2749999999999999</v>
      </c>
      <c r="P108" s="236">
        <f t="shared" si="46"/>
        <v>1.2749999999999999</v>
      </c>
      <c r="Q108" s="418"/>
      <c r="R108" s="418"/>
      <c r="S108" s="418"/>
      <c r="T108" s="418"/>
      <c r="U108" s="418"/>
      <c r="V108" s="418"/>
      <c r="W108" s="262"/>
      <c r="X108" s="262"/>
      <c r="Y108" s="262"/>
      <c r="Z108" s="262"/>
    </row>
    <row r="109" spans="2:26" ht="30.75" thickBot="1" x14ac:dyDescent="0.3">
      <c r="B109" s="138" t="s">
        <v>109</v>
      </c>
      <c r="C109" s="139">
        <v>30</v>
      </c>
      <c r="D109" s="139">
        <v>50</v>
      </c>
      <c r="E109" s="139">
        <v>50</v>
      </c>
      <c r="F109" s="140" t="s">
        <v>109</v>
      </c>
      <c r="G109" s="143">
        <v>550</v>
      </c>
      <c r="H109" s="142">
        <v>30</v>
      </c>
      <c r="I109" s="142">
        <v>50</v>
      </c>
      <c r="J109" s="142">
        <v>50</v>
      </c>
      <c r="K109" s="142">
        <v>30</v>
      </c>
      <c r="L109" s="142">
        <v>50</v>
      </c>
      <c r="M109" s="142">
        <v>50</v>
      </c>
      <c r="N109" s="143">
        <f t="shared" si="44"/>
        <v>16.5</v>
      </c>
      <c r="O109" s="143">
        <f t="shared" si="45"/>
        <v>27.5</v>
      </c>
      <c r="P109" s="144">
        <f t="shared" si="46"/>
        <v>27.5</v>
      </c>
      <c r="Q109" s="143">
        <f>SUM(N109)</f>
        <v>16.5</v>
      </c>
      <c r="R109" s="143">
        <f t="shared" ref="R109:S109" si="48">SUM(O109)</f>
        <v>27.5</v>
      </c>
      <c r="S109" s="143">
        <f t="shared" si="48"/>
        <v>27.5</v>
      </c>
      <c r="T109" s="143">
        <f>Q109*1.5</f>
        <v>24.75</v>
      </c>
      <c r="U109" s="143">
        <f>R109*1.5</f>
        <v>41.25</v>
      </c>
      <c r="V109" s="196">
        <f>S109*1.5</f>
        <v>41.25</v>
      </c>
      <c r="W109" s="262"/>
      <c r="X109" s="262"/>
      <c r="Y109" s="262"/>
      <c r="Z109" s="262"/>
    </row>
    <row r="110" spans="2:26" ht="15.75" thickBot="1" x14ac:dyDescent="0.3">
      <c r="B110" s="535"/>
      <c r="C110" s="536"/>
      <c r="D110" s="536"/>
      <c r="E110" s="536"/>
      <c r="F110" s="536"/>
      <c r="G110" s="536"/>
      <c r="H110" s="536"/>
      <c r="I110" s="536"/>
      <c r="J110" s="536"/>
      <c r="K110" s="536"/>
      <c r="L110" s="536"/>
      <c r="M110" s="536"/>
      <c r="N110" s="536"/>
      <c r="O110" s="536"/>
      <c r="P110" s="536"/>
      <c r="Q110" s="129">
        <f t="shared" ref="Q110:V110" si="49">SUM(Q86:Q109)</f>
        <v>498.57000000000005</v>
      </c>
      <c r="R110" s="197">
        <f t="shared" si="49"/>
        <v>586.78599999999994</v>
      </c>
      <c r="S110" s="197">
        <f t="shared" si="49"/>
        <v>664.30100000000004</v>
      </c>
      <c r="T110" s="197">
        <f t="shared" si="49"/>
        <v>747.85500000000002</v>
      </c>
      <c r="U110" s="197">
        <f t="shared" si="49"/>
        <v>880.17900000000009</v>
      </c>
      <c r="V110" s="198">
        <f t="shared" si="49"/>
        <v>996.45150000000012</v>
      </c>
      <c r="W110" s="262"/>
      <c r="X110" s="262"/>
      <c r="Y110" s="262"/>
      <c r="Z110" s="262"/>
    </row>
    <row r="111" spans="2:26" ht="15.75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262"/>
      <c r="S111" s="262"/>
      <c r="T111" s="262"/>
      <c r="U111" s="262"/>
      <c r="V111" s="262"/>
      <c r="W111" s="262"/>
      <c r="X111" s="262"/>
      <c r="Y111" s="262"/>
      <c r="Z111" s="262"/>
    </row>
    <row r="112" spans="2:26" ht="15.75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262"/>
      <c r="S112" s="262"/>
      <c r="T112" s="262"/>
      <c r="U112" s="262"/>
      <c r="V112" s="262"/>
      <c r="W112" s="262"/>
      <c r="X112" s="262"/>
      <c r="Y112" s="262"/>
      <c r="Z112" s="262"/>
    </row>
    <row r="113" spans="2:17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</row>
    <row r="114" spans="2:17" ht="15.75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2"/>
    </row>
    <row r="115" spans="2:17" ht="15.75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2"/>
    </row>
    <row r="116" spans="2:17" ht="15.75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2"/>
    </row>
    <row r="117" spans="2:17" ht="15.75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2"/>
    </row>
    <row r="118" spans="2:17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2"/>
    </row>
    <row r="119" spans="2:17" ht="15.75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2"/>
    </row>
    <row r="120" spans="2:17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200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8:V8"/>
    <mergeCell ref="B9:V9"/>
    <mergeCell ref="B10:B13"/>
    <mergeCell ref="C10:C13"/>
    <mergeCell ref="D10:D13"/>
    <mergeCell ref="E10:E13"/>
    <mergeCell ref="Q10:Q13"/>
    <mergeCell ref="R10:R13"/>
    <mergeCell ref="S10:S13"/>
    <mergeCell ref="T10:T13"/>
    <mergeCell ref="U10:U13"/>
    <mergeCell ref="V10:V13"/>
    <mergeCell ref="V20:V21"/>
    <mergeCell ref="B24:P24"/>
    <mergeCell ref="B25:V25"/>
    <mergeCell ref="S14:S19"/>
    <mergeCell ref="T14:T19"/>
    <mergeCell ref="U14:U19"/>
    <mergeCell ref="V14:V19"/>
    <mergeCell ref="B20:B21"/>
    <mergeCell ref="C20:C21"/>
    <mergeCell ref="D20:D21"/>
    <mergeCell ref="E20:E21"/>
    <mergeCell ref="Q20:Q21"/>
    <mergeCell ref="R20:R21"/>
    <mergeCell ref="B14:B19"/>
    <mergeCell ref="C14:C19"/>
    <mergeCell ref="D14:D19"/>
    <mergeCell ref="E14:E19"/>
    <mergeCell ref="Q14:Q19"/>
    <mergeCell ref="R14:R19"/>
    <mergeCell ref="S20:S21"/>
    <mergeCell ref="T20:T21"/>
    <mergeCell ref="U20:U21"/>
    <mergeCell ref="S26:S30"/>
    <mergeCell ref="T26:T30"/>
    <mergeCell ref="U26:U30"/>
    <mergeCell ref="V26:V30"/>
    <mergeCell ref="B31:B36"/>
    <mergeCell ref="C31:C36"/>
    <mergeCell ref="D31:D36"/>
    <mergeCell ref="E31:E36"/>
    <mergeCell ref="Q31:Q36"/>
    <mergeCell ref="R31:R36"/>
    <mergeCell ref="B26:B30"/>
    <mergeCell ref="C26:C30"/>
    <mergeCell ref="D26:D30"/>
    <mergeCell ref="E26:E30"/>
    <mergeCell ref="Q26:Q30"/>
    <mergeCell ref="R26:R30"/>
    <mergeCell ref="S31:S36"/>
    <mergeCell ref="T31:T36"/>
    <mergeCell ref="U31:U36"/>
    <mergeCell ref="V31:V36"/>
    <mergeCell ref="V37:V39"/>
    <mergeCell ref="B40:B42"/>
    <mergeCell ref="C40:C42"/>
    <mergeCell ref="D40:D42"/>
    <mergeCell ref="E40:E42"/>
    <mergeCell ref="Q40:Q42"/>
    <mergeCell ref="R40:R42"/>
    <mergeCell ref="S43:S44"/>
    <mergeCell ref="T43:T44"/>
    <mergeCell ref="U43:U44"/>
    <mergeCell ref="V43:V44"/>
    <mergeCell ref="B37:B39"/>
    <mergeCell ref="C37:C39"/>
    <mergeCell ref="D37:D39"/>
    <mergeCell ref="E37:E39"/>
    <mergeCell ref="Q37:Q39"/>
    <mergeCell ref="R37:R39"/>
    <mergeCell ref="S37:S39"/>
    <mergeCell ref="T37:T39"/>
    <mergeCell ref="U37:U39"/>
    <mergeCell ref="B46:P46"/>
    <mergeCell ref="B47:V47"/>
    <mergeCell ref="S40:S42"/>
    <mergeCell ref="T40:T42"/>
    <mergeCell ref="U40:U42"/>
    <mergeCell ref="V40:V42"/>
    <mergeCell ref="B43:B44"/>
    <mergeCell ref="C43:C44"/>
    <mergeCell ref="D43:D44"/>
    <mergeCell ref="E43:E44"/>
    <mergeCell ref="Q43:Q44"/>
    <mergeCell ref="R43:R44"/>
    <mergeCell ref="S48:S54"/>
    <mergeCell ref="T48:T54"/>
    <mergeCell ref="U48:U54"/>
    <mergeCell ref="V48:V54"/>
    <mergeCell ref="B55:B57"/>
    <mergeCell ref="C55:C57"/>
    <mergeCell ref="D55:D57"/>
    <mergeCell ref="E55:E57"/>
    <mergeCell ref="Q55:Q57"/>
    <mergeCell ref="R55:R57"/>
    <mergeCell ref="B48:B54"/>
    <mergeCell ref="C48:C54"/>
    <mergeCell ref="D48:D54"/>
    <mergeCell ref="E48:E54"/>
    <mergeCell ref="Q48:Q54"/>
    <mergeCell ref="R48:R54"/>
    <mergeCell ref="S58:S60"/>
    <mergeCell ref="T58:T60"/>
    <mergeCell ref="U58:U60"/>
    <mergeCell ref="V58:V60"/>
    <mergeCell ref="B63:P63"/>
    <mergeCell ref="B64:P64"/>
    <mergeCell ref="S55:S57"/>
    <mergeCell ref="T55:T57"/>
    <mergeCell ref="U55:U57"/>
    <mergeCell ref="V55:V57"/>
    <mergeCell ref="B58:B60"/>
    <mergeCell ref="C58:C60"/>
    <mergeCell ref="D58:D60"/>
    <mergeCell ref="E58:E60"/>
    <mergeCell ref="Q58:Q60"/>
    <mergeCell ref="R58:R60"/>
    <mergeCell ref="S65:S70"/>
    <mergeCell ref="T65:T70"/>
    <mergeCell ref="U65:U70"/>
    <mergeCell ref="V65:V70"/>
    <mergeCell ref="B71:B74"/>
    <mergeCell ref="C71:C74"/>
    <mergeCell ref="D71:D74"/>
    <mergeCell ref="E71:E74"/>
    <mergeCell ref="Q71:Q74"/>
    <mergeCell ref="R71:R74"/>
    <mergeCell ref="B65:B70"/>
    <mergeCell ref="C65:C70"/>
    <mergeCell ref="D65:D70"/>
    <mergeCell ref="E65:E70"/>
    <mergeCell ref="Q65:Q70"/>
    <mergeCell ref="R65:R70"/>
    <mergeCell ref="S71:S74"/>
    <mergeCell ref="T71:T74"/>
    <mergeCell ref="U71:U74"/>
    <mergeCell ref="V71:V74"/>
    <mergeCell ref="V75:V79"/>
    <mergeCell ref="B81:B82"/>
    <mergeCell ref="C81:C82"/>
    <mergeCell ref="D81:D82"/>
    <mergeCell ref="E81:E82"/>
    <mergeCell ref="Q81:Q82"/>
    <mergeCell ref="R81:R82"/>
    <mergeCell ref="S81:S82"/>
    <mergeCell ref="T81:T82"/>
    <mergeCell ref="U81:U82"/>
    <mergeCell ref="V81:V82"/>
    <mergeCell ref="B75:B79"/>
    <mergeCell ref="C75:C79"/>
    <mergeCell ref="D75:D79"/>
    <mergeCell ref="E75:E79"/>
    <mergeCell ref="Q75:Q79"/>
    <mergeCell ref="R75:R79"/>
    <mergeCell ref="S75:S79"/>
    <mergeCell ref="T75:T79"/>
    <mergeCell ref="U75:U79"/>
    <mergeCell ref="B85:P85"/>
    <mergeCell ref="B86:B94"/>
    <mergeCell ref="C86:C94"/>
    <mergeCell ref="D86:D94"/>
    <mergeCell ref="E86:E94"/>
    <mergeCell ref="Q86:Q94"/>
    <mergeCell ref="R86:R94"/>
    <mergeCell ref="S86:S94"/>
    <mergeCell ref="T86:T94"/>
    <mergeCell ref="U86:U94"/>
    <mergeCell ref="V86:V94"/>
    <mergeCell ref="B95:B105"/>
    <mergeCell ref="C95:C105"/>
    <mergeCell ref="D95:D105"/>
    <mergeCell ref="E95:E105"/>
    <mergeCell ref="Q95:Q105"/>
    <mergeCell ref="R106:R108"/>
    <mergeCell ref="S106:S108"/>
    <mergeCell ref="T106:T108"/>
    <mergeCell ref="U106:U108"/>
    <mergeCell ref="V106:V108"/>
    <mergeCell ref="B110:P110"/>
    <mergeCell ref="R95:R105"/>
    <mergeCell ref="S95:S105"/>
    <mergeCell ref="T95:T105"/>
    <mergeCell ref="U95:U105"/>
    <mergeCell ref="V95:V105"/>
    <mergeCell ref="B106:B108"/>
    <mergeCell ref="C106:C108"/>
    <mergeCell ref="D106:D108"/>
    <mergeCell ref="E106:E108"/>
    <mergeCell ref="Q106:Q10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AFC8A-61EE-47A1-B768-68069AB17BDE}">
  <dimension ref="A1:Y114"/>
  <sheetViews>
    <sheetView view="pageBreakPreview" topLeftCell="A57" zoomScale="98" zoomScaleNormal="98" zoomScaleSheetLayoutView="98" workbookViewId="0">
      <selection activeCell="A65" sqref="A65"/>
    </sheetView>
  </sheetViews>
  <sheetFormatPr defaultRowHeight="15" outlineLevelCol="1" x14ac:dyDescent="0.25"/>
  <cols>
    <col min="2" max="2" width="24.28515625" customWidth="1"/>
    <col min="6" max="6" width="27.140625" customWidth="1"/>
    <col min="7" max="7" width="10.42578125" bestFit="1" customWidth="1"/>
    <col min="8" max="8" width="10.5703125" customWidth="1"/>
    <col min="9" max="9" width="10.140625" customWidth="1"/>
    <col min="10" max="10" width="10.5703125" customWidth="1"/>
    <col min="11" max="11" width="10.28515625" customWidth="1"/>
    <col min="12" max="12" width="10.140625" customWidth="1"/>
    <col min="13" max="13" width="9.7109375" customWidth="1"/>
    <col min="14" max="22" width="9.140625" customWidth="1" outlineLevel="1"/>
  </cols>
  <sheetData>
    <row r="1" spans="1:25" ht="15.75" x14ac:dyDescent="0.25">
      <c r="A1" s="3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3"/>
      <c r="S1" s="13"/>
      <c r="T1" s="13"/>
      <c r="U1" s="13"/>
      <c r="V1" s="13"/>
      <c r="W1" s="3"/>
      <c r="X1" s="3"/>
      <c r="Y1" s="3"/>
    </row>
    <row r="2" spans="1:25" x14ac:dyDescent="0.25">
      <c r="A2" s="3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14"/>
      <c r="R2" s="14"/>
      <c r="S2" s="14"/>
      <c r="T2" s="13"/>
      <c r="U2" s="13"/>
      <c r="V2" s="13"/>
      <c r="W2" s="3"/>
      <c r="X2" s="3"/>
      <c r="Y2" s="3"/>
    </row>
    <row r="3" spans="1:25" x14ac:dyDescent="0.25">
      <c r="A3" s="3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09"/>
      <c r="R3" s="109"/>
      <c r="S3" s="109"/>
      <c r="T3" s="3"/>
      <c r="U3" s="3"/>
      <c r="V3" s="3"/>
      <c r="W3" s="3"/>
      <c r="X3" s="3"/>
      <c r="Y3" s="3"/>
    </row>
    <row r="4" spans="1:25" x14ac:dyDescent="0.25">
      <c r="A4" s="3"/>
      <c r="B4" s="111" t="s">
        <v>97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3"/>
      <c r="U4" s="3"/>
      <c r="V4" s="3"/>
      <c r="W4" s="3"/>
      <c r="X4" s="3"/>
      <c r="Y4" s="3"/>
    </row>
    <row r="5" spans="1:25" ht="15.75" thickBot="1" x14ac:dyDescent="0.3">
      <c r="A5" s="3"/>
      <c r="B5" s="111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3"/>
      <c r="U5" s="3"/>
      <c r="V5" s="3"/>
      <c r="W5" s="3"/>
      <c r="X5" s="3"/>
      <c r="Y5" s="3"/>
    </row>
    <row r="6" spans="1:25" ht="27.75" customHeight="1" x14ac:dyDescent="0.25">
      <c r="A6" s="3"/>
      <c r="B6" s="455" t="s">
        <v>0</v>
      </c>
      <c r="C6" s="457" t="s">
        <v>1</v>
      </c>
      <c r="D6" s="457"/>
      <c r="E6" s="457"/>
      <c r="F6" s="457" t="s">
        <v>2</v>
      </c>
      <c r="G6" s="460" t="s">
        <v>3</v>
      </c>
      <c r="H6" s="457" t="s">
        <v>4</v>
      </c>
      <c r="I6" s="457"/>
      <c r="J6" s="457"/>
      <c r="K6" s="457" t="s">
        <v>5</v>
      </c>
      <c r="L6" s="457"/>
      <c r="M6" s="457"/>
      <c r="N6" s="457" t="s">
        <v>107</v>
      </c>
      <c r="O6" s="457"/>
      <c r="P6" s="457"/>
      <c r="Q6" s="466" t="s">
        <v>6</v>
      </c>
      <c r="R6" s="466"/>
      <c r="S6" s="467"/>
      <c r="T6" s="468" t="s">
        <v>108</v>
      </c>
      <c r="U6" s="468"/>
      <c r="V6" s="469"/>
      <c r="W6" s="3"/>
      <c r="X6" s="3"/>
      <c r="Y6" s="3"/>
    </row>
    <row r="7" spans="1:25" ht="29.25" thickBot="1" x14ac:dyDescent="0.3">
      <c r="A7" s="3"/>
      <c r="B7" s="486"/>
      <c r="C7" s="247" t="s">
        <v>13</v>
      </c>
      <c r="D7" s="247" t="s">
        <v>7</v>
      </c>
      <c r="E7" s="247" t="s">
        <v>8</v>
      </c>
      <c r="F7" s="448"/>
      <c r="G7" s="487"/>
      <c r="H7" s="247" t="s">
        <v>13</v>
      </c>
      <c r="I7" s="247" t="s">
        <v>7</v>
      </c>
      <c r="J7" s="247" t="s">
        <v>8</v>
      </c>
      <c r="K7" s="247" t="s">
        <v>13</v>
      </c>
      <c r="L7" s="247" t="s">
        <v>7</v>
      </c>
      <c r="M7" s="247" t="s">
        <v>8</v>
      </c>
      <c r="N7" s="252" t="s">
        <v>13</v>
      </c>
      <c r="O7" s="252" t="s">
        <v>7</v>
      </c>
      <c r="P7" s="112" t="s">
        <v>8</v>
      </c>
      <c r="Q7" s="252" t="s">
        <v>13</v>
      </c>
      <c r="R7" s="252" t="s">
        <v>7</v>
      </c>
      <c r="S7" s="112" t="s">
        <v>8</v>
      </c>
      <c r="T7" s="252" t="s">
        <v>13</v>
      </c>
      <c r="U7" s="252" t="s">
        <v>7</v>
      </c>
      <c r="V7" s="112" t="s">
        <v>8</v>
      </c>
      <c r="W7" s="3"/>
      <c r="X7" s="3"/>
      <c r="Y7" s="3"/>
    </row>
    <row r="8" spans="1:25" x14ac:dyDescent="0.25">
      <c r="A8" s="3"/>
      <c r="B8" s="489" t="s">
        <v>85</v>
      </c>
      <c r="C8" s="490"/>
      <c r="D8" s="490"/>
      <c r="E8" s="490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490"/>
      <c r="R8" s="490"/>
      <c r="S8" s="490"/>
      <c r="T8" s="490"/>
      <c r="U8" s="490"/>
      <c r="V8" s="490"/>
      <c r="W8" s="3"/>
      <c r="X8" s="3"/>
      <c r="Y8" s="3"/>
    </row>
    <row r="9" spans="1:25" ht="18.75" customHeight="1" thickBot="1" x14ac:dyDescent="0.3">
      <c r="A9" s="3"/>
      <c r="B9" s="491" t="s">
        <v>9</v>
      </c>
      <c r="C9" s="492"/>
      <c r="D9" s="492"/>
      <c r="E9" s="492"/>
      <c r="F9" s="492"/>
      <c r="G9" s="492"/>
      <c r="H9" s="492"/>
      <c r="I9" s="492"/>
      <c r="J9" s="492"/>
      <c r="K9" s="492"/>
      <c r="L9" s="492"/>
      <c r="M9" s="492"/>
      <c r="N9" s="492"/>
      <c r="O9" s="492"/>
      <c r="P9" s="492"/>
      <c r="Q9" s="492"/>
      <c r="R9" s="492"/>
      <c r="S9" s="492"/>
      <c r="T9" s="492"/>
      <c r="U9" s="492"/>
      <c r="V9" s="492"/>
      <c r="W9" s="3"/>
      <c r="X9" s="3"/>
      <c r="Y9" s="3"/>
    </row>
    <row r="10" spans="1:25" ht="18.75" customHeight="1" x14ac:dyDescent="0.25">
      <c r="A10" s="3"/>
      <c r="B10" s="441" t="s">
        <v>80</v>
      </c>
      <c r="C10" s="391" t="s">
        <v>24</v>
      </c>
      <c r="D10" s="391" t="s">
        <v>25</v>
      </c>
      <c r="E10" s="391" t="s">
        <v>26</v>
      </c>
      <c r="F10" s="166" t="s">
        <v>78</v>
      </c>
      <c r="G10" s="253">
        <v>219</v>
      </c>
      <c r="H10" s="131">
        <v>35</v>
      </c>
      <c r="I10" s="131">
        <v>46</v>
      </c>
      <c r="J10" s="131">
        <v>57</v>
      </c>
      <c r="K10" s="131">
        <v>28</v>
      </c>
      <c r="L10" s="131">
        <v>38</v>
      </c>
      <c r="M10" s="131">
        <v>48</v>
      </c>
      <c r="N10" s="237">
        <f t="shared" ref="N10:N22" si="0">H10*G10/1000</f>
        <v>7.665</v>
      </c>
      <c r="O10" s="237">
        <f t="shared" ref="O10:O22" si="1">I10*G10/1000</f>
        <v>10.074</v>
      </c>
      <c r="P10" s="250">
        <f t="shared" ref="P10:P17" si="2">J10*G10/1000</f>
        <v>12.483000000000001</v>
      </c>
      <c r="Q10" s="416">
        <f>SUM(N10:N11)</f>
        <v>29.663</v>
      </c>
      <c r="R10" s="416">
        <f t="shared" ref="R10:S10" si="3">SUM(O10:O11)</f>
        <v>38.542000000000002</v>
      </c>
      <c r="S10" s="416">
        <f t="shared" si="3"/>
        <v>47.421000000000006</v>
      </c>
      <c r="T10" s="413">
        <f>Q10*1.5</f>
        <v>44.494500000000002</v>
      </c>
      <c r="U10" s="413">
        <f>R10*1.5</f>
        <v>57.813000000000002</v>
      </c>
      <c r="V10" s="413">
        <f>S10*1.5</f>
        <v>71.131500000000017</v>
      </c>
      <c r="W10" s="3"/>
      <c r="X10" s="3"/>
      <c r="Y10" s="3"/>
    </row>
    <row r="11" spans="1:25" ht="18.75" customHeight="1" x14ac:dyDescent="0.25">
      <c r="A11" s="3"/>
      <c r="B11" s="428"/>
      <c r="C11" s="392"/>
      <c r="D11" s="392"/>
      <c r="E11" s="392"/>
      <c r="F11" s="105" t="s">
        <v>91</v>
      </c>
      <c r="G11" s="236">
        <v>647</v>
      </c>
      <c r="H11" s="113">
        <v>34</v>
      </c>
      <c r="I11" s="113">
        <v>44</v>
      </c>
      <c r="J11" s="113">
        <v>54</v>
      </c>
      <c r="K11" s="113">
        <v>32</v>
      </c>
      <c r="L11" s="113">
        <v>42</v>
      </c>
      <c r="M11" s="113">
        <v>52</v>
      </c>
      <c r="N11" s="237">
        <f t="shared" si="0"/>
        <v>21.998000000000001</v>
      </c>
      <c r="O11" s="237">
        <f t="shared" si="1"/>
        <v>28.468</v>
      </c>
      <c r="P11" s="250">
        <f t="shared" si="2"/>
        <v>34.938000000000002</v>
      </c>
      <c r="Q11" s="418"/>
      <c r="R11" s="418"/>
      <c r="S11" s="418"/>
      <c r="T11" s="415"/>
      <c r="U11" s="415"/>
      <c r="V11" s="415"/>
      <c r="W11" s="3"/>
      <c r="X11" s="3"/>
      <c r="Y11" s="3"/>
    </row>
    <row r="12" spans="1:25" ht="16.5" customHeight="1" x14ac:dyDescent="0.25">
      <c r="A12" s="3"/>
      <c r="B12" s="390" t="s">
        <v>118</v>
      </c>
      <c r="C12" s="348" t="s">
        <v>45</v>
      </c>
      <c r="D12" s="348" t="s">
        <v>46</v>
      </c>
      <c r="E12" s="348" t="s">
        <v>47</v>
      </c>
      <c r="F12" s="179" t="s">
        <v>52</v>
      </c>
      <c r="G12" s="238">
        <v>1800</v>
      </c>
      <c r="H12" s="159">
        <v>85</v>
      </c>
      <c r="I12" s="159">
        <v>98</v>
      </c>
      <c r="J12" s="159">
        <v>105</v>
      </c>
      <c r="K12" s="159">
        <v>79</v>
      </c>
      <c r="L12" s="159">
        <v>83</v>
      </c>
      <c r="M12" s="159">
        <v>99</v>
      </c>
      <c r="N12" s="238">
        <f t="shared" si="0"/>
        <v>153</v>
      </c>
      <c r="O12" s="238">
        <f t="shared" si="1"/>
        <v>176.4</v>
      </c>
      <c r="P12" s="238">
        <f t="shared" si="2"/>
        <v>189</v>
      </c>
      <c r="Q12" s="422">
        <f>SUM(N12:N17)</f>
        <v>195.441</v>
      </c>
      <c r="R12" s="422">
        <f t="shared" ref="R12:S12" si="4">SUM(O12:O17)</f>
        <v>223.49700000000001</v>
      </c>
      <c r="S12" s="422">
        <f t="shared" si="4"/>
        <v>243.18099999999998</v>
      </c>
      <c r="T12" s="416">
        <f>Q12*1.5</f>
        <v>293.16149999999999</v>
      </c>
      <c r="U12" s="416">
        <f>R12*1.5</f>
        <v>335.24549999999999</v>
      </c>
      <c r="V12" s="416">
        <f>S12*1.5</f>
        <v>364.77149999999995</v>
      </c>
      <c r="W12" s="3"/>
      <c r="X12" s="3"/>
      <c r="Y12" s="3"/>
    </row>
    <row r="13" spans="1:25" x14ac:dyDescent="0.25">
      <c r="A13" s="3"/>
      <c r="B13" s="390"/>
      <c r="C13" s="348"/>
      <c r="D13" s="348"/>
      <c r="E13" s="348"/>
      <c r="F13" s="105" t="s">
        <v>51</v>
      </c>
      <c r="G13" s="236">
        <v>632</v>
      </c>
      <c r="H13" s="113">
        <v>45</v>
      </c>
      <c r="I13" s="113">
        <v>50</v>
      </c>
      <c r="J13" s="113">
        <v>55</v>
      </c>
      <c r="K13" s="113">
        <v>45</v>
      </c>
      <c r="L13" s="113">
        <v>50</v>
      </c>
      <c r="M13" s="113">
        <v>55</v>
      </c>
      <c r="N13" s="236">
        <f t="shared" si="0"/>
        <v>28.44</v>
      </c>
      <c r="O13" s="236">
        <f t="shared" si="1"/>
        <v>31.6</v>
      </c>
      <c r="P13" s="236">
        <f t="shared" si="2"/>
        <v>34.76</v>
      </c>
      <c r="Q13" s="422"/>
      <c r="R13" s="422"/>
      <c r="S13" s="422"/>
      <c r="T13" s="417"/>
      <c r="U13" s="417"/>
      <c r="V13" s="417"/>
      <c r="W13" s="3"/>
      <c r="X13" s="3"/>
      <c r="Y13" s="3"/>
    </row>
    <row r="14" spans="1:25" x14ac:dyDescent="0.25">
      <c r="A14" s="3"/>
      <c r="B14" s="390"/>
      <c r="C14" s="348"/>
      <c r="D14" s="348"/>
      <c r="E14" s="348"/>
      <c r="F14" s="105" t="s">
        <v>12</v>
      </c>
      <c r="G14" s="236">
        <v>791</v>
      </c>
      <c r="H14" s="113">
        <v>5</v>
      </c>
      <c r="I14" s="113">
        <v>5</v>
      </c>
      <c r="J14" s="113">
        <v>7</v>
      </c>
      <c r="K14" s="113">
        <v>5</v>
      </c>
      <c r="L14" s="113">
        <v>45</v>
      </c>
      <c r="M14" s="113">
        <v>7</v>
      </c>
      <c r="N14" s="236">
        <f t="shared" si="0"/>
        <v>3.9550000000000001</v>
      </c>
      <c r="O14" s="236">
        <f t="shared" si="1"/>
        <v>3.9550000000000001</v>
      </c>
      <c r="P14" s="236">
        <f t="shared" si="2"/>
        <v>5.5369999999999999</v>
      </c>
      <c r="Q14" s="422"/>
      <c r="R14" s="422"/>
      <c r="S14" s="422"/>
      <c r="T14" s="417"/>
      <c r="U14" s="417"/>
      <c r="V14" s="417"/>
      <c r="W14" s="3"/>
      <c r="X14" s="3"/>
      <c r="Y14" s="3"/>
    </row>
    <row r="15" spans="1:25" x14ac:dyDescent="0.25">
      <c r="A15" s="3"/>
      <c r="B15" s="390"/>
      <c r="C15" s="348"/>
      <c r="D15" s="348"/>
      <c r="E15" s="348"/>
      <c r="F15" s="105" t="s">
        <v>10</v>
      </c>
      <c r="G15" s="236">
        <v>219</v>
      </c>
      <c r="H15" s="113">
        <v>30</v>
      </c>
      <c r="I15" s="113">
        <v>34</v>
      </c>
      <c r="J15" s="113">
        <v>40</v>
      </c>
      <c r="K15" s="113">
        <v>26</v>
      </c>
      <c r="L15" s="113">
        <v>29</v>
      </c>
      <c r="M15" s="113">
        <v>33</v>
      </c>
      <c r="N15" s="236">
        <f t="shared" si="0"/>
        <v>6.57</v>
      </c>
      <c r="O15" s="236">
        <f t="shared" si="1"/>
        <v>7.4459999999999997</v>
      </c>
      <c r="P15" s="236">
        <f t="shared" si="2"/>
        <v>8.76</v>
      </c>
      <c r="Q15" s="422"/>
      <c r="R15" s="422"/>
      <c r="S15" s="422"/>
      <c r="T15" s="417"/>
      <c r="U15" s="417"/>
      <c r="V15" s="417"/>
      <c r="W15" s="3"/>
      <c r="X15" s="3"/>
      <c r="Y15" s="3"/>
    </row>
    <row r="16" spans="1:25" x14ac:dyDescent="0.25">
      <c r="A16" s="3"/>
      <c r="B16" s="390"/>
      <c r="C16" s="348"/>
      <c r="D16" s="348"/>
      <c r="E16" s="348"/>
      <c r="F16" s="105" t="s">
        <v>11</v>
      </c>
      <c r="G16" s="236">
        <v>204</v>
      </c>
      <c r="H16" s="113">
        <v>17</v>
      </c>
      <c r="I16" s="113">
        <v>20</v>
      </c>
      <c r="J16" s="113">
        <v>25</v>
      </c>
      <c r="K16" s="113">
        <v>12</v>
      </c>
      <c r="L16" s="113">
        <v>17</v>
      </c>
      <c r="M16" s="113">
        <v>21</v>
      </c>
      <c r="N16" s="236">
        <f t="shared" si="0"/>
        <v>3.468</v>
      </c>
      <c r="O16" s="236">
        <f t="shared" si="1"/>
        <v>4.08</v>
      </c>
      <c r="P16" s="236">
        <f t="shared" si="2"/>
        <v>5.0999999999999996</v>
      </c>
      <c r="Q16" s="422"/>
      <c r="R16" s="422"/>
      <c r="S16" s="422"/>
      <c r="T16" s="417"/>
      <c r="U16" s="417"/>
      <c r="V16" s="417"/>
      <c r="W16" s="3"/>
      <c r="X16" s="3"/>
      <c r="Y16" s="3"/>
    </row>
    <row r="17" spans="1:25" ht="15.75" x14ac:dyDescent="0.25">
      <c r="A17" s="3"/>
      <c r="B17" s="426"/>
      <c r="C17" s="349"/>
      <c r="D17" s="349"/>
      <c r="E17" s="349"/>
      <c r="F17" s="106" t="s">
        <v>27</v>
      </c>
      <c r="G17" s="236">
        <v>80</v>
      </c>
      <c r="H17" s="116">
        <v>0.1</v>
      </c>
      <c r="I17" s="116">
        <v>0.2</v>
      </c>
      <c r="J17" s="116">
        <v>0.3</v>
      </c>
      <c r="K17" s="116">
        <v>0.1</v>
      </c>
      <c r="L17" s="116">
        <v>0.2</v>
      </c>
      <c r="M17" s="116">
        <v>0.3</v>
      </c>
      <c r="N17" s="236">
        <f t="shared" si="0"/>
        <v>8.0000000000000002E-3</v>
      </c>
      <c r="O17" s="236">
        <f t="shared" si="1"/>
        <v>1.6E-2</v>
      </c>
      <c r="P17" s="236">
        <f t="shared" si="2"/>
        <v>2.4E-2</v>
      </c>
      <c r="Q17" s="422"/>
      <c r="R17" s="422"/>
      <c r="S17" s="422"/>
      <c r="T17" s="418"/>
      <c r="U17" s="418"/>
      <c r="V17" s="418"/>
      <c r="W17" s="3"/>
      <c r="X17" s="3"/>
      <c r="Y17" s="3"/>
    </row>
    <row r="18" spans="1:25" ht="15.75" customHeight="1" x14ac:dyDescent="0.25">
      <c r="A18" s="3"/>
      <c r="B18" s="389" t="s">
        <v>53</v>
      </c>
      <c r="C18" s="449">
        <v>200</v>
      </c>
      <c r="D18" s="449">
        <v>200</v>
      </c>
      <c r="E18" s="449">
        <v>200</v>
      </c>
      <c r="F18" s="106" t="s">
        <v>54</v>
      </c>
      <c r="G18" s="236">
        <v>3500.96</v>
      </c>
      <c r="H18" s="113">
        <v>7</v>
      </c>
      <c r="I18" s="113">
        <v>7</v>
      </c>
      <c r="J18" s="113">
        <v>7</v>
      </c>
      <c r="K18" s="113">
        <v>7</v>
      </c>
      <c r="L18" s="113">
        <v>7</v>
      </c>
      <c r="M18" s="113">
        <v>7</v>
      </c>
      <c r="N18" s="236">
        <f t="shared" si="0"/>
        <v>24.506720000000001</v>
      </c>
      <c r="O18" s="236">
        <f t="shared" si="1"/>
        <v>24.506720000000001</v>
      </c>
      <c r="P18" s="236">
        <f t="shared" ref="P18:P19" si="5">H18*G18/1000</f>
        <v>24.506720000000001</v>
      </c>
      <c r="Q18" s="416">
        <f>SUM(N18:N20)</f>
        <v>100.84172000000001</v>
      </c>
      <c r="R18" s="416">
        <f>SUM(O18:O20)</f>
        <v>100.84172000000001</v>
      </c>
      <c r="S18" s="416">
        <f>SUM(P18:P20)</f>
        <v>100.84172000000001</v>
      </c>
      <c r="T18" s="413">
        <f>Q18*1.5</f>
        <v>151.26258000000001</v>
      </c>
      <c r="U18" s="413">
        <f>R18*1.5</f>
        <v>151.26258000000001</v>
      </c>
      <c r="V18" s="413">
        <f>S18*1.5</f>
        <v>151.26258000000001</v>
      </c>
      <c r="W18" s="3"/>
      <c r="X18" s="3"/>
      <c r="Y18" s="3"/>
    </row>
    <row r="19" spans="1:25" ht="15.75" x14ac:dyDescent="0.25">
      <c r="A19" s="3"/>
      <c r="B19" s="426"/>
      <c r="C19" s="450"/>
      <c r="D19" s="450"/>
      <c r="E19" s="450"/>
      <c r="F19" s="106" t="s">
        <v>55</v>
      </c>
      <c r="G19" s="236">
        <v>417</v>
      </c>
      <c r="H19" s="113">
        <v>180</v>
      </c>
      <c r="I19" s="113">
        <v>180</v>
      </c>
      <c r="J19" s="113">
        <v>180</v>
      </c>
      <c r="K19" s="113">
        <v>180</v>
      </c>
      <c r="L19" s="113">
        <v>180</v>
      </c>
      <c r="M19" s="113">
        <v>180</v>
      </c>
      <c r="N19" s="236">
        <f t="shared" si="0"/>
        <v>75.06</v>
      </c>
      <c r="O19" s="236">
        <f t="shared" si="1"/>
        <v>75.06</v>
      </c>
      <c r="P19" s="236">
        <f t="shared" si="5"/>
        <v>75.06</v>
      </c>
      <c r="Q19" s="418"/>
      <c r="R19" s="418"/>
      <c r="S19" s="418"/>
      <c r="T19" s="415"/>
      <c r="U19" s="415"/>
      <c r="V19" s="415"/>
      <c r="W19" s="3"/>
      <c r="X19" s="3"/>
      <c r="Y19" s="3"/>
    </row>
    <row r="20" spans="1:25" ht="15.75" customHeight="1" x14ac:dyDescent="0.25">
      <c r="A20" s="3"/>
      <c r="B20" s="428"/>
      <c r="C20" s="425"/>
      <c r="D20" s="425"/>
      <c r="E20" s="425"/>
      <c r="F20" s="106" t="s">
        <v>37</v>
      </c>
      <c r="G20" s="236">
        <v>425</v>
      </c>
      <c r="H20" s="113">
        <v>3</v>
      </c>
      <c r="I20" s="113">
        <v>3</v>
      </c>
      <c r="J20" s="113">
        <v>3</v>
      </c>
      <c r="K20" s="113">
        <v>3</v>
      </c>
      <c r="L20" s="113">
        <v>3</v>
      </c>
      <c r="M20" s="113">
        <v>3</v>
      </c>
      <c r="N20" s="236">
        <f t="shared" si="0"/>
        <v>1.2749999999999999</v>
      </c>
      <c r="O20" s="236">
        <f t="shared" si="1"/>
        <v>1.2749999999999999</v>
      </c>
      <c r="P20" s="236">
        <f>J20*G20/1000</f>
        <v>1.2749999999999999</v>
      </c>
      <c r="Q20" s="422"/>
      <c r="R20" s="422"/>
      <c r="S20" s="422"/>
      <c r="T20" s="423"/>
      <c r="U20" s="423"/>
      <c r="V20" s="423"/>
      <c r="W20" s="3"/>
      <c r="X20" s="3"/>
      <c r="Y20" s="3"/>
    </row>
    <row r="21" spans="1:25" ht="15.75" x14ac:dyDescent="0.25">
      <c r="A21" s="3"/>
      <c r="B21" s="121" t="s">
        <v>65</v>
      </c>
      <c r="C21" s="122">
        <v>120</v>
      </c>
      <c r="D21" s="122">
        <v>120</v>
      </c>
      <c r="E21" s="122">
        <v>120</v>
      </c>
      <c r="F21" s="106" t="s">
        <v>50</v>
      </c>
      <c r="G21" s="236">
        <v>751</v>
      </c>
      <c r="H21" s="113">
        <v>150</v>
      </c>
      <c r="I21" s="113">
        <v>150</v>
      </c>
      <c r="J21" s="113">
        <v>150</v>
      </c>
      <c r="K21" s="113">
        <v>120</v>
      </c>
      <c r="L21" s="113">
        <v>120</v>
      </c>
      <c r="M21" s="113">
        <v>120</v>
      </c>
      <c r="N21" s="236">
        <f t="shared" si="0"/>
        <v>112.65</v>
      </c>
      <c r="O21" s="236">
        <f t="shared" si="1"/>
        <v>112.65</v>
      </c>
      <c r="P21" s="123">
        <f t="shared" ref="P21:P22" si="6">J21*G21/1000</f>
        <v>112.65</v>
      </c>
      <c r="Q21" s="236">
        <f t="shared" ref="Q21:Q22" si="7">SUM(N21)</f>
        <v>112.65</v>
      </c>
      <c r="R21" s="236">
        <f t="shared" ref="R21:S22" si="8">SUM(O21)</f>
        <v>112.65</v>
      </c>
      <c r="S21" s="236">
        <f t="shared" si="8"/>
        <v>112.65</v>
      </c>
      <c r="T21" s="243">
        <f t="shared" ref="T21:V22" si="9">Q21*1.5</f>
        <v>168.97500000000002</v>
      </c>
      <c r="U21" s="199">
        <f t="shared" si="9"/>
        <v>168.97500000000002</v>
      </c>
      <c r="V21" s="243">
        <f t="shared" si="9"/>
        <v>168.97500000000002</v>
      </c>
      <c r="W21" s="3"/>
      <c r="X21" s="3"/>
      <c r="Y21" s="3"/>
    </row>
    <row r="22" spans="1:25" ht="30.75" thickBot="1" x14ac:dyDescent="0.3">
      <c r="A22" s="3"/>
      <c r="B22" s="138" t="s">
        <v>109</v>
      </c>
      <c r="C22" s="139">
        <v>30</v>
      </c>
      <c r="D22" s="139">
        <v>50</v>
      </c>
      <c r="E22" s="139">
        <v>50</v>
      </c>
      <c r="F22" s="140" t="s">
        <v>109</v>
      </c>
      <c r="G22" s="200">
        <v>550</v>
      </c>
      <c r="H22" s="201">
        <v>30</v>
      </c>
      <c r="I22" s="201">
        <v>50</v>
      </c>
      <c r="J22" s="201">
        <v>50</v>
      </c>
      <c r="K22" s="201">
        <v>30</v>
      </c>
      <c r="L22" s="201">
        <v>50</v>
      </c>
      <c r="M22" s="201">
        <v>50</v>
      </c>
      <c r="N22" s="143">
        <f t="shared" si="0"/>
        <v>16.5</v>
      </c>
      <c r="O22" s="143">
        <f t="shared" si="1"/>
        <v>27.5</v>
      </c>
      <c r="P22" s="144">
        <f t="shared" si="6"/>
        <v>27.5</v>
      </c>
      <c r="Q22" s="143">
        <f t="shared" si="7"/>
        <v>16.5</v>
      </c>
      <c r="R22" s="143">
        <f t="shared" si="8"/>
        <v>27.5</v>
      </c>
      <c r="S22" s="143">
        <f t="shared" si="8"/>
        <v>27.5</v>
      </c>
      <c r="T22" s="202">
        <f t="shared" si="9"/>
        <v>24.75</v>
      </c>
      <c r="U22" s="203">
        <f t="shared" si="9"/>
        <v>41.25</v>
      </c>
      <c r="V22" s="202">
        <f t="shared" si="9"/>
        <v>41.25</v>
      </c>
      <c r="W22" s="3"/>
      <c r="X22" s="3"/>
      <c r="Y22" s="3"/>
    </row>
    <row r="23" spans="1:25" ht="15.75" thickBot="1" x14ac:dyDescent="0.3">
      <c r="A23" s="3"/>
      <c r="B23" s="498"/>
      <c r="C23" s="439"/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185">
        <f t="shared" ref="Q23:V23" si="10">SUM(Q10:Q22)</f>
        <v>455.09572000000003</v>
      </c>
      <c r="R23" s="204">
        <f t="shared" si="10"/>
        <v>503.03071999999997</v>
      </c>
      <c r="S23" s="204">
        <f t="shared" si="10"/>
        <v>531.59371999999996</v>
      </c>
      <c r="T23" s="205">
        <f t="shared" si="10"/>
        <v>682.64358000000004</v>
      </c>
      <c r="U23" s="206">
        <f t="shared" si="10"/>
        <v>754.54607999999996</v>
      </c>
      <c r="V23" s="205">
        <f t="shared" si="10"/>
        <v>797.39058</v>
      </c>
      <c r="W23" s="3"/>
      <c r="X23" s="3"/>
      <c r="Y23" s="3"/>
    </row>
    <row r="24" spans="1:25" ht="15.75" thickBot="1" x14ac:dyDescent="0.3">
      <c r="A24" s="3"/>
      <c r="B24" s="491" t="s">
        <v>48</v>
      </c>
      <c r="C24" s="492"/>
      <c r="D24" s="492"/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3"/>
      <c r="X24" s="3"/>
      <c r="Y24" s="3"/>
    </row>
    <row r="25" spans="1:25" x14ac:dyDescent="0.25">
      <c r="A25" s="3"/>
      <c r="B25" s="441" t="s">
        <v>88</v>
      </c>
      <c r="C25" s="488">
        <v>200</v>
      </c>
      <c r="D25" s="488">
        <v>220</v>
      </c>
      <c r="E25" s="488">
        <v>250</v>
      </c>
      <c r="F25" s="130" t="s">
        <v>153</v>
      </c>
      <c r="G25" s="253">
        <v>5000</v>
      </c>
      <c r="H25" s="131">
        <v>74</v>
      </c>
      <c r="I25" s="131">
        <v>83</v>
      </c>
      <c r="J25" s="131">
        <v>92</v>
      </c>
      <c r="K25" s="131">
        <v>70</v>
      </c>
      <c r="L25" s="131">
        <v>80</v>
      </c>
      <c r="M25" s="131">
        <v>90</v>
      </c>
      <c r="N25" s="253">
        <f t="shared" ref="N25:N40" si="11">H25*G25/1000</f>
        <v>370</v>
      </c>
      <c r="O25" s="253">
        <f t="shared" ref="O25:O40" si="12">I25*G25/1000</f>
        <v>415</v>
      </c>
      <c r="P25" s="253">
        <f t="shared" ref="P25:P40" si="13">J25*G25/1000</f>
        <v>460</v>
      </c>
      <c r="Q25" s="481">
        <f>SUM(N25:N34)</f>
        <v>444.40000000000003</v>
      </c>
      <c r="R25" s="481">
        <f t="shared" ref="R25:S25" si="14">SUM(O25:O34)</f>
        <v>502.10500000000002</v>
      </c>
      <c r="S25" s="481">
        <f t="shared" si="14"/>
        <v>564.899</v>
      </c>
      <c r="T25" s="482">
        <f>Q25*1.5</f>
        <v>666.6</v>
      </c>
      <c r="U25" s="478">
        <f>R25*1.5</f>
        <v>753.15750000000003</v>
      </c>
      <c r="V25" s="413">
        <f>S25*1.5</f>
        <v>847.34850000000006</v>
      </c>
      <c r="W25" s="3"/>
      <c r="X25" s="3"/>
      <c r="Y25" s="3"/>
    </row>
    <row r="26" spans="1:25" x14ac:dyDescent="0.25">
      <c r="A26" s="3"/>
      <c r="B26" s="428"/>
      <c r="C26" s="425"/>
      <c r="D26" s="425"/>
      <c r="E26" s="425"/>
      <c r="F26" s="119" t="s">
        <v>14</v>
      </c>
      <c r="G26" s="236">
        <v>4400</v>
      </c>
      <c r="H26" s="113">
        <v>3</v>
      </c>
      <c r="I26" s="113">
        <v>3</v>
      </c>
      <c r="J26" s="113">
        <v>5</v>
      </c>
      <c r="K26" s="113">
        <v>3</v>
      </c>
      <c r="L26" s="113">
        <v>3</v>
      </c>
      <c r="M26" s="113">
        <v>5</v>
      </c>
      <c r="N26" s="236">
        <f t="shared" si="11"/>
        <v>13.2</v>
      </c>
      <c r="O26" s="236">
        <f t="shared" si="12"/>
        <v>13.2</v>
      </c>
      <c r="P26" s="236">
        <f t="shared" si="13"/>
        <v>22</v>
      </c>
      <c r="Q26" s="422"/>
      <c r="R26" s="422"/>
      <c r="S26" s="422"/>
      <c r="T26" s="421"/>
      <c r="U26" s="479"/>
      <c r="V26" s="414"/>
      <c r="W26" s="3"/>
      <c r="X26" s="3"/>
      <c r="Y26" s="3"/>
    </row>
    <row r="27" spans="1:25" x14ac:dyDescent="0.25">
      <c r="A27" s="3"/>
      <c r="B27" s="428"/>
      <c r="C27" s="425"/>
      <c r="D27" s="425"/>
      <c r="E27" s="425"/>
      <c r="F27" s="119" t="s">
        <v>59</v>
      </c>
      <c r="G27" s="236">
        <v>212</v>
      </c>
      <c r="H27" s="113">
        <v>160</v>
      </c>
      <c r="I27" s="113">
        <v>170</v>
      </c>
      <c r="J27" s="113">
        <v>200</v>
      </c>
      <c r="K27" s="113">
        <v>112</v>
      </c>
      <c r="L27" s="113">
        <v>125</v>
      </c>
      <c r="M27" s="113">
        <v>140</v>
      </c>
      <c r="N27" s="236">
        <f t="shared" si="11"/>
        <v>33.92</v>
      </c>
      <c r="O27" s="236">
        <f t="shared" si="12"/>
        <v>36.04</v>
      </c>
      <c r="P27" s="236">
        <f t="shared" si="13"/>
        <v>42.4</v>
      </c>
      <c r="Q27" s="422"/>
      <c r="R27" s="422"/>
      <c r="S27" s="422"/>
      <c r="T27" s="421"/>
      <c r="U27" s="479"/>
      <c r="V27" s="414"/>
      <c r="W27" s="3"/>
      <c r="X27" s="3"/>
      <c r="Y27" s="3"/>
    </row>
    <row r="28" spans="1:25" x14ac:dyDescent="0.25">
      <c r="A28" s="3"/>
      <c r="B28" s="428"/>
      <c r="C28" s="425"/>
      <c r="D28" s="425"/>
      <c r="E28" s="425"/>
      <c r="F28" s="119" t="s">
        <v>51</v>
      </c>
      <c r="G28" s="236">
        <v>632</v>
      </c>
      <c r="H28" s="113">
        <v>8</v>
      </c>
      <c r="I28" s="113">
        <v>10</v>
      </c>
      <c r="J28" s="113">
        <v>10</v>
      </c>
      <c r="K28" s="113">
        <v>8</v>
      </c>
      <c r="L28" s="113">
        <v>10</v>
      </c>
      <c r="M28" s="113">
        <v>10</v>
      </c>
      <c r="N28" s="236">
        <f t="shared" si="11"/>
        <v>5.056</v>
      </c>
      <c r="O28" s="236">
        <f t="shared" si="12"/>
        <v>6.32</v>
      </c>
      <c r="P28" s="236">
        <f t="shared" si="13"/>
        <v>6.32</v>
      </c>
      <c r="Q28" s="422"/>
      <c r="R28" s="422"/>
      <c r="S28" s="422"/>
      <c r="T28" s="421"/>
      <c r="U28" s="479"/>
      <c r="V28" s="414"/>
      <c r="W28" s="3"/>
      <c r="X28" s="3"/>
      <c r="Y28" s="3"/>
    </row>
    <row r="29" spans="1:25" x14ac:dyDescent="0.25">
      <c r="A29" s="3"/>
      <c r="B29" s="428"/>
      <c r="C29" s="425"/>
      <c r="D29" s="425"/>
      <c r="E29" s="425"/>
      <c r="F29" s="119" t="s">
        <v>89</v>
      </c>
      <c r="G29" s="236">
        <v>222</v>
      </c>
      <c r="H29" s="113">
        <v>3</v>
      </c>
      <c r="I29" s="113">
        <v>3</v>
      </c>
      <c r="J29" s="113">
        <v>5</v>
      </c>
      <c r="K29" s="113">
        <v>3</v>
      </c>
      <c r="L29" s="113">
        <v>3</v>
      </c>
      <c r="M29" s="113">
        <v>5</v>
      </c>
      <c r="N29" s="236">
        <f t="shared" si="11"/>
        <v>0.66600000000000004</v>
      </c>
      <c r="O29" s="236">
        <f t="shared" si="12"/>
        <v>0.66600000000000004</v>
      </c>
      <c r="P29" s="236">
        <f t="shared" si="13"/>
        <v>1.1100000000000001</v>
      </c>
      <c r="Q29" s="422"/>
      <c r="R29" s="422"/>
      <c r="S29" s="422"/>
      <c r="T29" s="421"/>
      <c r="U29" s="479"/>
      <c r="V29" s="414"/>
      <c r="W29" s="3"/>
      <c r="X29" s="3"/>
      <c r="Y29" s="3"/>
    </row>
    <row r="30" spans="1:25" x14ac:dyDescent="0.25">
      <c r="A30" s="3"/>
      <c r="B30" s="428"/>
      <c r="C30" s="425"/>
      <c r="D30" s="425"/>
      <c r="E30" s="425"/>
      <c r="F30" s="119" t="s">
        <v>75</v>
      </c>
      <c r="G30" s="236">
        <v>2000</v>
      </c>
      <c r="H30" s="113">
        <v>5</v>
      </c>
      <c r="I30" s="113">
        <v>10</v>
      </c>
      <c r="J30" s="113">
        <v>10</v>
      </c>
      <c r="K30" s="113">
        <v>5</v>
      </c>
      <c r="L30" s="113">
        <v>10</v>
      </c>
      <c r="M30" s="113">
        <v>10</v>
      </c>
      <c r="N30" s="236">
        <f t="shared" si="11"/>
        <v>10</v>
      </c>
      <c r="O30" s="236">
        <f t="shared" si="12"/>
        <v>20</v>
      </c>
      <c r="P30" s="236">
        <f t="shared" si="13"/>
        <v>20</v>
      </c>
      <c r="Q30" s="422"/>
      <c r="R30" s="422"/>
      <c r="S30" s="422"/>
      <c r="T30" s="421"/>
      <c r="U30" s="479"/>
      <c r="V30" s="414"/>
      <c r="W30" s="3"/>
      <c r="X30" s="3"/>
      <c r="Y30" s="3"/>
    </row>
    <row r="31" spans="1:25" x14ac:dyDescent="0.25">
      <c r="A31" s="3"/>
      <c r="B31" s="428"/>
      <c r="C31" s="425"/>
      <c r="D31" s="425"/>
      <c r="E31" s="425"/>
      <c r="F31" s="105" t="s">
        <v>33</v>
      </c>
      <c r="G31" s="236">
        <v>204</v>
      </c>
      <c r="H31" s="235">
        <v>10</v>
      </c>
      <c r="I31" s="235">
        <v>12</v>
      </c>
      <c r="J31" s="116">
        <v>12</v>
      </c>
      <c r="K31" s="235">
        <v>9</v>
      </c>
      <c r="L31" s="235">
        <v>11</v>
      </c>
      <c r="M31" s="116">
        <v>11</v>
      </c>
      <c r="N31" s="236">
        <f t="shared" si="11"/>
        <v>2.04</v>
      </c>
      <c r="O31" s="236">
        <f t="shared" si="12"/>
        <v>2.448</v>
      </c>
      <c r="P31" s="236">
        <f t="shared" si="13"/>
        <v>2.448</v>
      </c>
      <c r="Q31" s="422"/>
      <c r="R31" s="422"/>
      <c r="S31" s="422"/>
      <c r="T31" s="421"/>
      <c r="U31" s="479"/>
      <c r="V31" s="414"/>
      <c r="W31" s="3"/>
      <c r="X31" s="3"/>
      <c r="Y31" s="3"/>
    </row>
    <row r="32" spans="1:25" x14ac:dyDescent="0.25">
      <c r="A32" s="3"/>
      <c r="B32" s="428"/>
      <c r="C32" s="425"/>
      <c r="D32" s="425"/>
      <c r="E32" s="425"/>
      <c r="F32" s="161" t="s">
        <v>76</v>
      </c>
      <c r="G32" s="236">
        <v>1345</v>
      </c>
      <c r="H32" s="235">
        <v>3</v>
      </c>
      <c r="I32" s="235">
        <v>3</v>
      </c>
      <c r="J32" s="116">
        <v>3</v>
      </c>
      <c r="K32" s="235">
        <v>3</v>
      </c>
      <c r="L32" s="235">
        <v>3</v>
      </c>
      <c r="M32" s="116">
        <v>3</v>
      </c>
      <c r="N32" s="236">
        <f t="shared" si="11"/>
        <v>4.0350000000000001</v>
      </c>
      <c r="O32" s="236">
        <f t="shared" si="12"/>
        <v>4.0350000000000001</v>
      </c>
      <c r="P32" s="236">
        <f t="shared" si="13"/>
        <v>4.0350000000000001</v>
      </c>
      <c r="Q32" s="422"/>
      <c r="R32" s="422"/>
      <c r="S32" s="422"/>
      <c r="T32" s="421"/>
      <c r="U32" s="479"/>
      <c r="V32" s="414"/>
      <c r="W32" s="3"/>
      <c r="X32" s="3"/>
      <c r="Y32" s="3"/>
    </row>
    <row r="33" spans="1:25" x14ac:dyDescent="0.25">
      <c r="A33" s="3"/>
      <c r="B33" s="428"/>
      <c r="C33" s="425"/>
      <c r="D33" s="425"/>
      <c r="E33" s="425"/>
      <c r="F33" s="105" t="s">
        <v>10</v>
      </c>
      <c r="G33" s="236">
        <v>219</v>
      </c>
      <c r="H33" s="116">
        <v>25</v>
      </c>
      <c r="I33" s="116">
        <v>20</v>
      </c>
      <c r="J33" s="116">
        <v>30</v>
      </c>
      <c r="K33" s="116">
        <v>20</v>
      </c>
      <c r="L33" s="116">
        <v>17</v>
      </c>
      <c r="M33" s="116">
        <v>25</v>
      </c>
      <c r="N33" s="236">
        <f t="shared" si="11"/>
        <v>5.4749999999999996</v>
      </c>
      <c r="O33" s="236">
        <f t="shared" si="12"/>
        <v>4.38</v>
      </c>
      <c r="P33" s="236">
        <f t="shared" si="13"/>
        <v>6.57</v>
      </c>
      <c r="Q33" s="422"/>
      <c r="R33" s="422"/>
      <c r="S33" s="422"/>
      <c r="T33" s="421"/>
      <c r="U33" s="479"/>
      <c r="V33" s="414"/>
      <c r="W33" s="3"/>
      <c r="X33" s="3"/>
      <c r="Y33" s="3"/>
    </row>
    <row r="34" spans="1:25" ht="15.75" x14ac:dyDescent="0.25">
      <c r="A34" s="3"/>
      <c r="B34" s="428"/>
      <c r="C34" s="425"/>
      <c r="D34" s="425"/>
      <c r="E34" s="425"/>
      <c r="F34" s="106" t="s">
        <v>27</v>
      </c>
      <c r="G34" s="236">
        <v>80</v>
      </c>
      <c r="H34" s="116">
        <v>0.1</v>
      </c>
      <c r="I34" s="116">
        <v>0.2</v>
      </c>
      <c r="J34" s="116">
        <v>0.2</v>
      </c>
      <c r="K34" s="116">
        <v>0.1</v>
      </c>
      <c r="L34" s="116">
        <v>0.2</v>
      </c>
      <c r="M34" s="116">
        <v>0.2</v>
      </c>
      <c r="N34" s="236">
        <f t="shared" si="11"/>
        <v>8.0000000000000002E-3</v>
      </c>
      <c r="O34" s="236">
        <f t="shared" si="12"/>
        <v>1.6E-2</v>
      </c>
      <c r="P34" s="236">
        <f t="shared" si="13"/>
        <v>1.6E-2</v>
      </c>
      <c r="Q34" s="422"/>
      <c r="R34" s="422"/>
      <c r="S34" s="422"/>
      <c r="T34" s="421"/>
      <c r="U34" s="480"/>
      <c r="V34" s="415"/>
      <c r="W34" s="3"/>
      <c r="X34" s="3"/>
      <c r="Y34" s="3"/>
    </row>
    <row r="35" spans="1:25" ht="15.75" x14ac:dyDescent="0.25">
      <c r="A35" s="3"/>
      <c r="B35" s="389" t="s">
        <v>92</v>
      </c>
      <c r="C35" s="449">
        <v>20</v>
      </c>
      <c r="D35" s="449">
        <v>20</v>
      </c>
      <c r="E35" s="449">
        <v>20</v>
      </c>
      <c r="F35" s="106" t="s">
        <v>75</v>
      </c>
      <c r="G35" s="236">
        <v>2000</v>
      </c>
      <c r="H35" s="116">
        <v>10</v>
      </c>
      <c r="I35" s="116">
        <v>10</v>
      </c>
      <c r="J35" s="116">
        <v>10</v>
      </c>
      <c r="K35" s="116">
        <v>10</v>
      </c>
      <c r="L35" s="116">
        <v>10</v>
      </c>
      <c r="M35" s="116">
        <v>10</v>
      </c>
      <c r="N35" s="237">
        <f t="shared" si="11"/>
        <v>20</v>
      </c>
      <c r="O35" s="237">
        <f t="shared" si="12"/>
        <v>20</v>
      </c>
      <c r="P35" s="250">
        <f t="shared" si="13"/>
        <v>20</v>
      </c>
      <c r="Q35" s="416">
        <f>SUM(N35:N37)</f>
        <v>29.244</v>
      </c>
      <c r="R35" s="416">
        <f>SUM(O35:O37)</f>
        <v>29.244</v>
      </c>
      <c r="S35" s="416">
        <f>SUM(P35:P37)</f>
        <v>29.244</v>
      </c>
      <c r="T35" s="413">
        <f>Q35*1.5</f>
        <v>43.866</v>
      </c>
      <c r="U35" s="413">
        <f>R35*1.5</f>
        <v>43.866</v>
      </c>
      <c r="V35" s="462">
        <f>S35*1.5</f>
        <v>43.866</v>
      </c>
      <c r="W35" s="3"/>
      <c r="X35" s="3"/>
      <c r="Y35" s="3"/>
    </row>
    <row r="36" spans="1:25" ht="15.75" x14ac:dyDescent="0.25">
      <c r="A36" s="3"/>
      <c r="B36" s="390"/>
      <c r="C36" s="451"/>
      <c r="D36" s="451"/>
      <c r="E36" s="451"/>
      <c r="F36" s="106" t="s">
        <v>74</v>
      </c>
      <c r="G36" s="236">
        <v>222</v>
      </c>
      <c r="H36" s="116">
        <v>2</v>
      </c>
      <c r="I36" s="116">
        <v>2</v>
      </c>
      <c r="J36" s="116">
        <v>2</v>
      </c>
      <c r="K36" s="116">
        <v>2</v>
      </c>
      <c r="L36" s="116">
        <v>2</v>
      </c>
      <c r="M36" s="116">
        <v>2</v>
      </c>
      <c r="N36" s="237">
        <f t="shared" si="11"/>
        <v>0.44400000000000001</v>
      </c>
      <c r="O36" s="237">
        <f t="shared" si="12"/>
        <v>0.44400000000000001</v>
      </c>
      <c r="P36" s="250">
        <f t="shared" si="13"/>
        <v>0.44400000000000001</v>
      </c>
      <c r="Q36" s="417"/>
      <c r="R36" s="417"/>
      <c r="S36" s="417"/>
      <c r="T36" s="414"/>
      <c r="U36" s="414"/>
      <c r="V36" s="411"/>
      <c r="W36" s="3"/>
      <c r="X36" s="3"/>
      <c r="Y36" s="3"/>
    </row>
    <row r="37" spans="1:25" ht="15.75" x14ac:dyDescent="0.25">
      <c r="A37" s="3"/>
      <c r="B37" s="390"/>
      <c r="C37" s="451"/>
      <c r="D37" s="451"/>
      <c r="E37" s="451"/>
      <c r="F37" s="162" t="s">
        <v>14</v>
      </c>
      <c r="G37" s="237">
        <v>4400</v>
      </c>
      <c r="H37" s="116">
        <v>2</v>
      </c>
      <c r="I37" s="116">
        <v>2</v>
      </c>
      <c r="J37" s="116">
        <v>2</v>
      </c>
      <c r="K37" s="116">
        <v>2</v>
      </c>
      <c r="L37" s="116">
        <v>2</v>
      </c>
      <c r="M37" s="116">
        <v>2</v>
      </c>
      <c r="N37" s="237">
        <f t="shared" si="11"/>
        <v>8.8000000000000007</v>
      </c>
      <c r="O37" s="237">
        <f t="shared" si="12"/>
        <v>8.8000000000000007</v>
      </c>
      <c r="P37" s="250">
        <f t="shared" si="13"/>
        <v>8.8000000000000007</v>
      </c>
      <c r="Q37" s="418"/>
      <c r="R37" s="418"/>
      <c r="S37" s="418"/>
      <c r="T37" s="415"/>
      <c r="U37" s="415"/>
      <c r="V37" s="412"/>
      <c r="W37" s="3"/>
      <c r="X37" s="3"/>
      <c r="Y37" s="3"/>
    </row>
    <row r="38" spans="1:25" x14ac:dyDescent="0.25">
      <c r="A38" s="3"/>
      <c r="B38" s="428" t="s">
        <v>35</v>
      </c>
      <c r="C38" s="424">
        <v>200</v>
      </c>
      <c r="D38" s="424">
        <v>200</v>
      </c>
      <c r="E38" s="424">
        <v>200</v>
      </c>
      <c r="F38" s="105" t="s">
        <v>36</v>
      </c>
      <c r="G38" s="236">
        <v>751</v>
      </c>
      <c r="H38" s="235">
        <v>143</v>
      </c>
      <c r="I38" s="235">
        <v>143</v>
      </c>
      <c r="J38" s="235">
        <v>143</v>
      </c>
      <c r="K38" s="235">
        <v>100</v>
      </c>
      <c r="L38" s="235">
        <v>100</v>
      </c>
      <c r="M38" s="235">
        <v>100</v>
      </c>
      <c r="N38" s="236">
        <f t="shared" si="11"/>
        <v>107.393</v>
      </c>
      <c r="O38" s="236">
        <f t="shared" si="12"/>
        <v>107.393</v>
      </c>
      <c r="P38" s="236">
        <f t="shared" si="13"/>
        <v>107.393</v>
      </c>
      <c r="Q38" s="422">
        <f>SUM(N38:N39)</f>
        <v>108.66800000000001</v>
      </c>
      <c r="R38" s="422">
        <f t="shared" ref="R38:S38" si="15">SUM(O38:O39)</f>
        <v>108.66800000000001</v>
      </c>
      <c r="S38" s="422">
        <f t="shared" si="15"/>
        <v>108.66800000000001</v>
      </c>
      <c r="T38" s="421">
        <f>Q38*1.5</f>
        <v>163.00200000000001</v>
      </c>
      <c r="U38" s="478">
        <f>R38*1.5</f>
        <v>163.00200000000001</v>
      </c>
      <c r="V38" s="413">
        <f>S38*1.5</f>
        <v>163.00200000000001</v>
      </c>
      <c r="W38" s="3"/>
      <c r="X38" s="3"/>
      <c r="Y38" s="3"/>
    </row>
    <row r="39" spans="1:25" x14ac:dyDescent="0.25">
      <c r="A39" s="3"/>
      <c r="B39" s="428"/>
      <c r="C39" s="424"/>
      <c r="D39" s="424"/>
      <c r="E39" s="424"/>
      <c r="F39" s="148" t="s">
        <v>37</v>
      </c>
      <c r="G39" s="236">
        <v>425</v>
      </c>
      <c r="H39" s="113">
        <v>3</v>
      </c>
      <c r="I39" s="113">
        <v>3</v>
      </c>
      <c r="J39" s="113">
        <v>3</v>
      </c>
      <c r="K39" s="113">
        <v>3</v>
      </c>
      <c r="L39" s="113">
        <v>3</v>
      </c>
      <c r="M39" s="113">
        <v>3</v>
      </c>
      <c r="N39" s="236">
        <f t="shared" si="11"/>
        <v>1.2749999999999999</v>
      </c>
      <c r="O39" s="236">
        <f t="shared" si="12"/>
        <v>1.2749999999999999</v>
      </c>
      <c r="P39" s="236">
        <f t="shared" si="13"/>
        <v>1.2749999999999999</v>
      </c>
      <c r="Q39" s="422"/>
      <c r="R39" s="422"/>
      <c r="S39" s="422"/>
      <c r="T39" s="421"/>
      <c r="U39" s="480"/>
      <c r="V39" s="415"/>
      <c r="W39" s="3"/>
      <c r="X39" s="3"/>
      <c r="Y39" s="3"/>
    </row>
    <row r="40" spans="1:25" ht="30.75" thickBot="1" x14ac:dyDescent="0.3">
      <c r="A40" s="3"/>
      <c r="B40" s="124" t="s">
        <v>109</v>
      </c>
      <c r="C40" s="235">
        <v>30</v>
      </c>
      <c r="D40" s="235">
        <v>50</v>
      </c>
      <c r="E40" s="235">
        <v>50</v>
      </c>
      <c r="F40" s="126" t="s">
        <v>109</v>
      </c>
      <c r="G40" s="235">
        <v>550</v>
      </c>
      <c r="H40" s="113">
        <v>30</v>
      </c>
      <c r="I40" s="113">
        <v>50</v>
      </c>
      <c r="J40" s="113">
        <v>50</v>
      </c>
      <c r="K40" s="113">
        <v>30</v>
      </c>
      <c r="L40" s="113">
        <v>50</v>
      </c>
      <c r="M40" s="113">
        <v>50</v>
      </c>
      <c r="N40" s="236">
        <f t="shared" si="11"/>
        <v>16.5</v>
      </c>
      <c r="O40" s="236">
        <f t="shared" si="12"/>
        <v>27.5</v>
      </c>
      <c r="P40" s="236">
        <f t="shared" si="13"/>
        <v>27.5</v>
      </c>
      <c r="Q40" s="237">
        <f>SUM(N40)</f>
        <v>16.5</v>
      </c>
      <c r="R40" s="237">
        <f t="shared" ref="R40:S40" si="16">SUM(O40)</f>
        <v>27.5</v>
      </c>
      <c r="S40" s="237">
        <f t="shared" si="16"/>
        <v>27.5</v>
      </c>
      <c r="T40" s="240">
        <f>Q40*1.5</f>
        <v>24.75</v>
      </c>
      <c r="U40" s="255">
        <f>R40*1.5</f>
        <v>41.25</v>
      </c>
      <c r="V40" s="239">
        <f>S40*1.5</f>
        <v>41.25</v>
      </c>
      <c r="W40" s="3"/>
      <c r="X40" s="3"/>
      <c r="Y40" s="3"/>
    </row>
    <row r="41" spans="1:25" ht="15.75" thickBot="1" x14ac:dyDescent="0.3">
      <c r="A41" s="3"/>
      <c r="B41" s="475"/>
      <c r="C41" s="476"/>
      <c r="D41" s="476"/>
      <c r="E41" s="476"/>
      <c r="F41" s="476"/>
      <c r="G41" s="476"/>
      <c r="H41" s="476"/>
      <c r="I41" s="476"/>
      <c r="J41" s="476"/>
      <c r="K41" s="476"/>
      <c r="L41" s="476"/>
      <c r="M41" s="476"/>
      <c r="N41" s="476"/>
      <c r="O41" s="476"/>
      <c r="P41" s="476"/>
      <c r="Q41" s="145">
        <f t="shared" ref="Q41:V41" si="17">SUM(Q25:Q40)</f>
        <v>598.81200000000001</v>
      </c>
      <c r="R41" s="145">
        <f t="shared" si="17"/>
        <v>667.51700000000005</v>
      </c>
      <c r="S41" s="145">
        <f t="shared" si="17"/>
        <v>730.31100000000004</v>
      </c>
      <c r="T41" s="145">
        <f t="shared" si="17"/>
        <v>898.21800000000007</v>
      </c>
      <c r="U41" s="145">
        <f t="shared" si="17"/>
        <v>1001.2755</v>
      </c>
      <c r="V41" s="145">
        <f t="shared" si="17"/>
        <v>1095.4665</v>
      </c>
      <c r="W41" s="3"/>
      <c r="X41" s="3"/>
      <c r="Y41" s="3"/>
    </row>
    <row r="42" spans="1:25" x14ac:dyDescent="0.25">
      <c r="A42" s="3"/>
      <c r="B42" s="436" t="s">
        <v>32</v>
      </c>
      <c r="C42" s="437"/>
      <c r="D42" s="437"/>
      <c r="E42" s="437"/>
      <c r="F42" s="437"/>
      <c r="G42" s="437"/>
      <c r="H42" s="437"/>
      <c r="I42" s="437"/>
      <c r="J42" s="437"/>
      <c r="K42" s="437"/>
      <c r="L42" s="437"/>
      <c r="M42" s="437"/>
      <c r="N42" s="437"/>
      <c r="O42" s="437"/>
      <c r="P42" s="437"/>
      <c r="Q42" s="437"/>
      <c r="R42" s="437"/>
      <c r="S42" s="437"/>
      <c r="T42" s="437"/>
      <c r="U42" s="437"/>
      <c r="V42" s="437"/>
      <c r="W42" s="3"/>
      <c r="X42" s="3"/>
      <c r="Y42" s="3"/>
    </row>
    <row r="43" spans="1:2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25">
      <c r="A44" s="3"/>
      <c r="B44" s="428" t="s">
        <v>146</v>
      </c>
      <c r="C44" s="425">
        <v>70</v>
      </c>
      <c r="D44" s="425">
        <v>90</v>
      </c>
      <c r="E44" s="425">
        <v>100</v>
      </c>
      <c r="F44" s="133" t="s">
        <v>99</v>
      </c>
      <c r="G44" s="236">
        <v>1800</v>
      </c>
      <c r="H44" s="113">
        <v>80</v>
      </c>
      <c r="I44" s="113">
        <v>90</v>
      </c>
      <c r="J44" s="113">
        <v>100</v>
      </c>
      <c r="K44" s="113">
        <v>75</v>
      </c>
      <c r="L44" s="113">
        <v>85</v>
      </c>
      <c r="M44" s="113">
        <v>90</v>
      </c>
      <c r="N44" s="236">
        <f t="shared" ref="N44:N46" si="18">H44*G44/1000</f>
        <v>144</v>
      </c>
      <c r="O44" s="236">
        <f t="shared" ref="O44:O46" si="19">I44*G44/1000</f>
        <v>162</v>
      </c>
      <c r="P44" s="123">
        <f t="shared" ref="P44:P46" si="20">J44*G44/1000</f>
        <v>180</v>
      </c>
      <c r="Q44" s="416">
        <f>SUM(N44:N49)</f>
        <v>154.78399999999999</v>
      </c>
      <c r="R44" s="416">
        <f>SUM(O44:O49)</f>
        <v>178.29</v>
      </c>
      <c r="S44" s="416">
        <f>SUM(P44:P49)</f>
        <v>199.11899999999997</v>
      </c>
      <c r="T44" s="462">
        <f>Q44*1.5</f>
        <v>232.17599999999999</v>
      </c>
      <c r="U44" s="478">
        <f>R44*1.5</f>
        <v>267.435</v>
      </c>
      <c r="V44" s="413">
        <f>S44*1.5</f>
        <v>298.67849999999999</v>
      </c>
      <c r="W44" s="3"/>
      <c r="X44" s="3"/>
      <c r="Y44" s="3"/>
    </row>
    <row r="45" spans="1:25" x14ac:dyDescent="0.25">
      <c r="A45" s="3"/>
      <c r="B45" s="428"/>
      <c r="C45" s="425"/>
      <c r="D45" s="425"/>
      <c r="E45" s="425"/>
      <c r="F45" s="105" t="s">
        <v>61</v>
      </c>
      <c r="G45" s="236">
        <v>426</v>
      </c>
      <c r="H45" s="235">
        <v>7</v>
      </c>
      <c r="I45" s="235">
        <v>12</v>
      </c>
      <c r="J45" s="116">
        <v>15</v>
      </c>
      <c r="K45" s="235">
        <v>7</v>
      </c>
      <c r="L45" s="235">
        <v>12</v>
      </c>
      <c r="M45" s="116">
        <v>15</v>
      </c>
      <c r="N45" s="236">
        <f t="shared" si="18"/>
        <v>2.9820000000000002</v>
      </c>
      <c r="O45" s="236">
        <f t="shared" si="19"/>
        <v>5.1120000000000001</v>
      </c>
      <c r="P45" s="123">
        <f t="shared" si="20"/>
        <v>6.39</v>
      </c>
      <c r="Q45" s="417"/>
      <c r="R45" s="417"/>
      <c r="S45" s="417"/>
      <c r="T45" s="411"/>
      <c r="U45" s="479"/>
      <c r="V45" s="414"/>
      <c r="W45" s="3"/>
      <c r="X45" s="3"/>
      <c r="Y45" s="3"/>
    </row>
    <row r="46" spans="1:25" x14ac:dyDescent="0.25">
      <c r="A46" s="3"/>
      <c r="B46" s="428"/>
      <c r="C46" s="425"/>
      <c r="D46" s="425"/>
      <c r="E46" s="425"/>
      <c r="F46" s="105" t="s">
        <v>95</v>
      </c>
      <c r="G46" s="236">
        <v>517</v>
      </c>
      <c r="H46" s="235">
        <v>5</v>
      </c>
      <c r="I46" s="235">
        <v>5</v>
      </c>
      <c r="J46" s="116">
        <v>5</v>
      </c>
      <c r="K46" s="235">
        <v>5</v>
      </c>
      <c r="L46" s="235">
        <v>5</v>
      </c>
      <c r="M46" s="116">
        <v>5</v>
      </c>
      <c r="N46" s="236">
        <f t="shared" si="18"/>
        <v>2.585</v>
      </c>
      <c r="O46" s="236">
        <f t="shared" si="19"/>
        <v>2.585</v>
      </c>
      <c r="P46" s="123">
        <f t="shared" si="20"/>
        <v>2.585</v>
      </c>
      <c r="Q46" s="417"/>
      <c r="R46" s="417"/>
      <c r="S46" s="417"/>
      <c r="T46" s="411"/>
      <c r="U46" s="479"/>
      <c r="V46" s="414"/>
      <c r="W46" s="3"/>
      <c r="X46" s="3"/>
      <c r="Y46" s="3"/>
    </row>
    <row r="47" spans="1:25" x14ac:dyDescent="0.25">
      <c r="A47" s="3"/>
      <c r="B47" s="428"/>
      <c r="C47" s="425"/>
      <c r="D47" s="425"/>
      <c r="E47" s="425"/>
      <c r="F47" s="134" t="s">
        <v>11</v>
      </c>
      <c r="G47" s="241">
        <v>204</v>
      </c>
      <c r="H47" s="235">
        <v>7</v>
      </c>
      <c r="I47" s="235">
        <v>12</v>
      </c>
      <c r="J47" s="113">
        <v>15</v>
      </c>
      <c r="K47" s="235">
        <v>5</v>
      </c>
      <c r="L47" s="235">
        <v>10</v>
      </c>
      <c r="M47" s="116">
        <v>12</v>
      </c>
      <c r="N47" s="236">
        <f>H47*G46/1000</f>
        <v>3.6190000000000002</v>
      </c>
      <c r="O47" s="236">
        <f>I47*G46/1000</f>
        <v>6.2039999999999997</v>
      </c>
      <c r="P47" s="123">
        <f>J47*G46/1000</f>
        <v>7.7549999999999999</v>
      </c>
      <c r="Q47" s="417"/>
      <c r="R47" s="417"/>
      <c r="S47" s="417"/>
      <c r="T47" s="411"/>
      <c r="U47" s="479"/>
      <c r="V47" s="414"/>
      <c r="W47" s="3"/>
      <c r="X47" s="3"/>
      <c r="Y47" s="3"/>
    </row>
    <row r="48" spans="1:25" x14ac:dyDescent="0.25">
      <c r="A48" s="3"/>
      <c r="B48" s="428"/>
      <c r="C48" s="425"/>
      <c r="D48" s="425"/>
      <c r="E48" s="425"/>
      <c r="F48" s="105" t="s">
        <v>12</v>
      </c>
      <c r="G48" s="236">
        <v>791</v>
      </c>
      <c r="H48" s="116">
        <v>2</v>
      </c>
      <c r="I48" s="116">
        <v>3</v>
      </c>
      <c r="J48" s="116">
        <v>3</v>
      </c>
      <c r="K48" s="116">
        <v>2</v>
      </c>
      <c r="L48" s="116">
        <v>3</v>
      </c>
      <c r="M48" s="116">
        <v>3</v>
      </c>
      <c r="N48" s="236">
        <f t="shared" ref="N48:N60" si="21">H48*G48/1000</f>
        <v>1.5820000000000001</v>
      </c>
      <c r="O48" s="236">
        <f t="shared" ref="O48:O60" si="22">I48*G48/1000</f>
        <v>2.3730000000000002</v>
      </c>
      <c r="P48" s="123">
        <f t="shared" ref="P48:P60" si="23">J48*G48/1000</f>
        <v>2.3730000000000002</v>
      </c>
      <c r="Q48" s="417"/>
      <c r="R48" s="417"/>
      <c r="S48" s="417"/>
      <c r="T48" s="411"/>
      <c r="U48" s="479"/>
      <c r="V48" s="414"/>
      <c r="W48" s="3"/>
      <c r="X48" s="3"/>
      <c r="Y48" s="3"/>
    </row>
    <row r="49" spans="1:25" ht="15.75" x14ac:dyDescent="0.25">
      <c r="A49" s="3"/>
      <c r="B49" s="428"/>
      <c r="C49" s="425"/>
      <c r="D49" s="425"/>
      <c r="E49" s="425"/>
      <c r="F49" s="106" t="s">
        <v>27</v>
      </c>
      <c r="G49" s="236">
        <v>80</v>
      </c>
      <c r="H49" s="116">
        <v>0.2</v>
      </c>
      <c r="I49" s="116">
        <v>0.2</v>
      </c>
      <c r="J49" s="116">
        <v>0.2</v>
      </c>
      <c r="K49" s="116">
        <v>0.2</v>
      </c>
      <c r="L49" s="116">
        <v>0.2</v>
      </c>
      <c r="M49" s="116">
        <v>0.2</v>
      </c>
      <c r="N49" s="236">
        <f t="shared" si="21"/>
        <v>1.6E-2</v>
      </c>
      <c r="O49" s="236">
        <f t="shared" si="22"/>
        <v>1.6E-2</v>
      </c>
      <c r="P49" s="123">
        <f t="shared" si="23"/>
        <v>1.6E-2</v>
      </c>
      <c r="Q49" s="418"/>
      <c r="R49" s="418"/>
      <c r="S49" s="418"/>
      <c r="T49" s="412"/>
      <c r="U49" s="480"/>
      <c r="V49" s="415"/>
      <c r="W49" s="3"/>
      <c r="X49" s="3"/>
      <c r="Y49" s="3"/>
    </row>
    <row r="50" spans="1:25" ht="15.75" x14ac:dyDescent="0.25">
      <c r="A50" s="3"/>
      <c r="B50" s="389" t="s">
        <v>92</v>
      </c>
      <c r="C50" s="449">
        <v>20</v>
      </c>
      <c r="D50" s="449">
        <v>20</v>
      </c>
      <c r="E50" s="449">
        <v>20</v>
      </c>
      <c r="F50" s="106" t="s">
        <v>75</v>
      </c>
      <c r="G50" s="236">
        <v>2000</v>
      </c>
      <c r="H50" s="116">
        <v>10</v>
      </c>
      <c r="I50" s="116">
        <v>10</v>
      </c>
      <c r="J50" s="116">
        <v>10</v>
      </c>
      <c r="K50" s="116">
        <v>10</v>
      </c>
      <c r="L50" s="116">
        <v>10</v>
      </c>
      <c r="M50" s="116">
        <v>10</v>
      </c>
      <c r="N50" s="236">
        <f t="shared" si="21"/>
        <v>20</v>
      </c>
      <c r="O50" s="236">
        <f t="shared" si="22"/>
        <v>20</v>
      </c>
      <c r="P50" s="123">
        <f t="shared" si="23"/>
        <v>20</v>
      </c>
      <c r="Q50" s="416">
        <f>SUM(N50:N52)</f>
        <v>29.244</v>
      </c>
      <c r="R50" s="416">
        <f>SUM(O50:O52)</f>
        <v>29.244</v>
      </c>
      <c r="S50" s="416">
        <f>SUM(P50:P52)</f>
        <v>29.244</v>
      </c>
      <c r="T50" s="462">
        <f>Q50*1.5</f>
        <v>43.866</v>
      </c>
      <c r="U50" s="478">
        <f>R50*1.5</f>
        <v>43.866</v>
      </c>
      <c r="V50" s="413">
        <f>S50*1.5</f>
        <v>43.866</v>
      </c>
      <c r="W50" s="3"/>
      <c r="X50" s="3"/>
      <c r="Y50" s="3"/>
    </row>
    <row r="51" spans="1:25" ht="15.75" x14ac:dyDescent="0.25">
      <c r="A51" s="3"/>
      <c r="B51" s="390"/>
      <c r="C51" s="451"/>
      <c r="D51" s="451"/>
      <c r="E51" s="451"/>
      <c r="F51" s="106" t="s">
        <v>74</v>
      </c>
      <c r="G51" s="236">
        <v>222</v>
      </c>
      <c r="H51" s="116">
        <v>2</v>
      </c>
      <c r="I51" s="116">
        <v>2</v>
      </c>
      <c r="J51" s="116">
        <v>2</v>
      </c>
      <c r="K51" s="116">
        <v>2</v>
      </c>
      <c r="L51" s="116">
        <v>2</v>
      </c>
      <c r="M51" s="116">
        <v>2</v>
      </c>
      <c r="N51" s="236">
        <f t="shared" si="21"/>
        <v>0.44400000000000001</v>
      </c>
      <c r="O51" s="236">
        <f t="shared" si="22"/>
        <v>0.44400000000000001</v>
      </c>
      <c r="P51" s="123">
        <f t="shared" si="23"/>
        <v>0.44400000000000001</v>
      </c>
      <c r="Q51" s="417"/>
      <c r="R51" s="417"/>
      <c r="S51" s="417"/>
      <c r="T51" s="411"/>
      <c r="U51" s="479"/>
      <c r="V51" s="414"/>
      <c r="W51" s="3"/>
      <c r="X51" s="3"/>
      <c r="Y51" s="3"/>
    </row>
    <row r="52" spans="1:25" ht="15.75" x14ac:dyDescent="0.25">
      <c r="A52" s="3"/>
      <c r="B52" s="390"/>
      <c r="C52" s="451"/>
      <c r="D52" s="451"/>
      <c r="E52" s="451"/>
      <c r="F52" s="106" t="s">
        <v>14</v>
      </c>
      <c r="G52" s="236">
        <v>4400</v>
      </c>
      <c r="H52" s="116">
        <v>2</v>
      </c>
      <c r="I52" s="116">
        <v>2</v>
      </c>
      <c r="J52" s="116">
        <v>2</v>
      </c>
      <c r="K52" s="116">
        <v>2</v>
      </c>
      <c r="L52" s="116">
        <v>2</v>
      </c>
      <c r="M52" s="116">
        <v>2</v>
      </c>
      <c r="N52" s="236">
        <f t="shared" si="21"/>
        <v>8.8000000000000007</v>
      </c>
      <c r="O52" s="236">
        <f t="shared" si="22"/>
        <v>8.8000000000000007</v>
      </c>
      <c r="P52" s="123">
        <f t="shared" si="23"/>
        <v>8.8000000000000007</v>
      </c>
      <c r="Q52" s="418"/>
      <c r="R52" s="418"/>
      <c r="S52" s="418"/>
      <c r="T52" s="412"/>
      <c r="U52" s="480"/>
      <c r="V52" s="415"/>
      <c r="W52" s="3"/>
      <c r="X52" s="3"/>
      <c r="Y52" s="3"/>
    </row>
    <row r="53" spans="1:25" ht="15.75" customHeight="1" x14ac:dyDescent="0.25">
      <c r="A53" s="3"/>
      <c r="B53" s="389" t="s">
        <v>147</v>
      </c>
      <c r="C53" s="449">
        <v>130</v>
      </c>
      <c r="D53" s="449">
        <v>150</v>
      </c>
      <c r="E53" s="449">
        <v>180</v>
      </c>
      <c r="F53" s="117" t="s">
        <v>68</v>
      </c>
      <c r="G53" s="236">
        <v>435</v>
      </c>
      <c r="H53" s="116">
        <v>54</v>
      </c>
      <c r="I53" s="116">
        <v>63</v>
      </c>
      <c r="J53" s="116">
        <v>75</v>
      </c>
      <c r="K53" s="116">
        <v>54</v>
      </c>
      <c r="L53" s="116">
        <v>63</v>
      </c>
      <c r="M53" s="116">
        <v>75</v>
      </c>
      <c r="N53" s="236">
        <f t="shared" si="21"/>
        <v>23.49</v>
      </c>
      <c r="O53" s="236">
        <f t="shared" si="22"/>
        <v>27.405000000000001</v>
      </c>
      <c r="P53" s="123">
        <f t="shared" si="23"/>
        <v>32.625</v>
      </c>
      <c r="Q53" s="416">
        <f>SUM(N53:N55)</f>
        <v>36.705999999999996</v>
      </c>
      <c r="R53" s="416">
        <f>SUM(O53:O55)</f>
        <v>49.420999999999999</v>
      </c>
      <c r="S53" s="416">
        <f>SUM(P53:P55)</f>
        <v>63.440999999999995</v>
      </c>
      <c r="T53" s="413">
        <f>Q53*1.5</f>
        <v>55.058999999999997</v>
      </c>
      <c r="U53" s="413">
        <f>R53*1.5</f>
        <v>74.131500000000003</v>
      </c>
      <c r="V53" s="462">
        <f>S53*1.5</f>
        <v>95.16149999999999</v>
      </c>
      <c r="W53" s="3"/>
      <c r="X53" s="3"/>
      <c r="Y53" s="3"/>
    </row>
    <row r="54" spans="1:25" ht="15.75" customHeight="1" x14ac:dyDescent="0.25">
      <c r="A54" s="3"/>
      <c r="B54" s="390"/>
      <c r="C54" s="451"/>
      <c r="D54" s="451"/>
      <c r="E54" s="451"/>
      <c r="F54" s="186" t="s">
        <v>14</v>
      </c>
      <c r="G54" s="187">
        <v>4400</v>
      </c>
      <c r="H54" s="113">
        <v>3</v>
      </c>
      <c r="I54" s="113">
        <v>5</v>
      </c>
      <c r="J54" s="113">
        <v>7</v>
      </c>
      <c r="K54" s="113">
        <v>3</v>
      </c>
      <c r="L54" s="113">
        <v>5</v>
      </c>
      <c r="M54" s="113">
        <v>7</v>
      </c>
      <c r="N54" s="236">
        <f t="shared" si="21"/>
        <v>13.2</v>
      </c>
      <c r="O54" s="236">
        <f t="shared" si="22"/>
        <v>22</v>
      </c>
      <c r="P54" s="123">
        <f t="shared" si="23"/>
        <v>30.8</v>
      </c>
      <c r="Q54" s="417"/>
      <c r="R54" s="417"/>
      <c r="S54" s="417"/>
      <c r="T54" s="414"/>
      <c r="U54" s="414"/>
      <c r="V54" s="411"/>
      <c r="W54" s="3"/>
      <c r="X54" s="3"/>
      <c r="Y54" s="3"/>
    </row>
    <row r="55" spans="1:25" ht="15" customHeight="1" thickBot="1" x14ac:dyDescent="0.3">
      <c r="A55" s="3"/>
      <c r="B55" s="426"/>
      <c r="C55" s="450"/>
      <c r="D55" s="450"/>
      <c r="E55" s="450"/>
      <c r="F55" s="117" t="s">
        <v>27</v>
      </c>
      <c r="G55" s="236">
        <v>80</v>
      </c>
      <c r="H55" s="116">
        <v>0.2</v>
      </c>
      <c r="I55" s="116">
        <v>0.2</v>
      </c>
      <c r="J55" s="116">
        <v>0.2</v>
      </c>
      <c r="K55" s="116">
        <v>0.2</v>
      </c>
      <c r="L55" s="116">
        <v>0.2</v>
      </c>
      <c r="M55" s="116">
        <v>0.2</v>
      </c>
      <c r="N55" s="236">
        <f t="shared" si="21"/>
        <v>1.6E-2</v>
      </c>
      <c r="O55" s="236">
        <f t="shared" si="22"/>
        <v>1.6E-2</v>
      </c>
      <c r="P55" s="123">
        <f t="shared" si="23"/>
        <v>1.6E-2</v>
      </c>
      <c r="Q55" s="418"/>
      <c r="R55" s="418"/>
      <c r="S55" s="418"/>
      <c r="T55" s="415"/>
      <c r="U55" s="415"/>
      <c r="V55" s="412"/>
      <c r="W55" s="3"/>
      <c r="X55" s="3"/>
      <c r="Y55" s="3"/>
    </row>
    <row r="56" spans="1:25" ht="15" customHeight="1" x14ac:dyDescent="0.25">
      <c r="A56" s="3"/>
      <c r="B56" s="154" t="s">
        <v>124</v>
      </c>
      <c r="C56" s="244">
        <v>20</v>
      </c>
      <c r="D56" s="244">
        <v>25</v>
      </c>
      <c r="E56" s="244">
        <v>30</v>
      </c>
      <c r="F56" s="155" t="s">
        <v>123</v>
      </c>
      <c r="G56" s="236">
        <v>1000</v>
      </c>
      <c r="H56" s="116">
        <v>22</v>
      </c>
      <c r="I56" s="116">
        <v>27</v>
      </c>
      <c r="J56" s="116">
        <v>32</v>
      </c>
      <c r="K56" s="116">
        <v>20</v>
      </c>
      <c r="L56" s="156">
        <v>25</v>
      </c>
      <c r="M56" s="156">
        <v>30</v>
      </c>
      <c r="N56" s="236">
        <f t="shared" si="21"/>
        <v>22</v>
      </c>
      <c r="O56" s="253">
        <f t="shared" si="22"/>
        <v>27</v>
      </c>
      <c r="P56" s="115">
        <f t="shared" si="23"/>
        <v>32</v>
      </c>
      <c r="Q56" s="236">
        <f>N56</f>
        <v>22</v>
      </c>
      <c r="R56" s="236">
        <f t="shared" ref="R56:S56" si="24">O56</f>
        <v>27</v>
      </c>
      <c r="S56" s="236">
        <f t="shared" si="24"/>
        <v>32</v>
      </c>
      <c r="T56" s="242">
        <f t="shared" ref="T56:V57" si="25">Q56*1.5</f>
        <v>33</v>
      </c>
      <c r="U56" s="242">
        <f t="shared" si="25"/>
        <v>40.5</v>
      </c>
      <c r="V56" s="242">
        <f t="shared" si="25"/>
        <v>48</v>
      </c>
      <c r="W56" s="3"/>
      <c r="X56" s="3"/>
      <c r="Y56" s="3"/>
    </row>
    <row r="57" spans="1:25" ht="15" customHeight="1" x14ac:dyDescent="0.25">
      <c r="A57" s="3"/>
      <c r="B57" s="428" t="s">
        <v>29</v>
      </c>
      <c r="C57" s="424">
        <v>200</v>
      </c>
      <c r="D57" s="424">
        <v>200</v>
      </c>
      <c r="E57" s="424">
        <v>200</v>
      </c>
      <c r="F57" s="105" t="s">
        <v>30</v>
      </c>
      <c r="G57" s="108">
        <v>1960</v>
      </c>
      <c r="H57" s="125">
        <v>30</v>
      </c>
      <c r="I57" s="125">
        <v>30</v>
      </c>
      <c r="J57" s="125">
        <v>30</v>
      </c>
      <c r="K57" s="125">
        <v>30</v>
      </c>
      <c r="L57" s="125">
        <v>30</v>
      </c>
      <c r="M57" s="125">
        <v>30</v>
      </c>
      <c r="N57" s="237">
        <f t="shared" si="21"/>
        <v>58.8</v>
      </c>
      <c r="O57" s="236">
        <f t="shared" si="22"/>
        <v>58.8</v>
      </c>
      <c r="P57" s="250">
        <f t="shared" si="23"/>
        <v>58.8</v>
      </c>
      <c r="Q57" s="416">
        <f>SUM(N57:N58)</f>
        <v>60.074999999999996</v>
      </c>
      <c r="R57" s="416">
        <f t="shared" ref="R57:S57" si="26">SUM(O57:O58)</f>
        <v>60.074999999999996</v>
      </c>
      <c r="S57" s="416">
        <f t="shared" si="26"/>
        <v>60.074999999999996</v>
      </c>
      <c r="T57" s="462">
        <f t="shared" si="25"/>
        <v>90.112499999999997</v>
      </c>
      <c r="U57" s="478">
        <f t="shared" si="25"/>
        <v>90.112499999999997</v>
      </c>
      <c r="V57" s="413">
        <f t="shared" si="25"/>
        <v>90.112499999999997</v>
      </c>
      <c r="W57" s="3"/>
      <c r="X57" s="3"/>
      <c r="Y57" s="3"/>
    </row>
    <row r="58" spans="1:25" ht="15" customHeight="1" x14ac:dyDescent="0.25">
      <c r="A58" s="3"/>
      <c r="B58" s="428"/>
      <c r="C58" s="424"/>
      <c r="D58" s="424"/>
      <c r="E58" s="424"/>
      <c r="F58" s="105" t="s">
        <v>31</v>
      </c>
      <c r="G58" s="108">
        <v>425</v>
      </c>
      <c r="H58" s="125">
        <v>3</v>
      </c>
      <c r="I58" s="125">
        <v>3</v>
      </c>
      <c r="J58" s="125">
        <v>3</v>
      </c>
      <c r="K58" s="125">
        <v>3</v>
      </c>
      <c r="L58" s="125">
        <v>3</v>
      </c>
      <c r="M58" s="125">
        <v>3</v>
      </c>
      <c r="N58" s="237">
        <f t="shared" si="21"/>
        <v>1.2749999999999999</v>
      </c>
      <c r="O58" s="237">
        <f t="shared" si="22"/>
        <v>1.2749999999999999</v>
      </c>
      <c r="P58" s="250">
        <f t="shared" si="23"/>
        <v>1.2749999999999999</v>
      </c>
      <c r="Q58" s="418"/>
      <c r="R58" s="418"/>
      <c r="S58" s="418"/>
      <c r="T58" s="412"/>
      <c r="U58" s="480"/>
      <c r="V58" s="415"/>
      <c r="W58" s="3"/>
      <c r="X58" s="3"/>
      <c r="Y58" s="3"/>
    </row>
    <row r="59" spans="1:25" ht="15" customHeight="1" x14ac:dyDescent="0.25">
      <c r="A59" s="3"/>
      <c r="B59" s="121" t="s">
        <v>65</v>
      </c>
      <c r="C59" s="122">
        <v>120</v>
      </c>
      <c r="D59" s="122">
        <v>120</v>
      </c>
      <c r="E59" s="122">
        <v>120</v>
      </c>
      <c r="F59" s="106" t="s">
        <v>50</v>
      </c>
      <c r="G59" s="236">
        <v>751</v>
      </c>
      <c r="H59" s="113">
        <v>150</v>
      </c>
      <c r="I59" s="113">
        <v>150</v>
      </c>
      <c r="J59" s="113">
        <v>150</v>
      </c>
      <c r="K59" s="113">
        <v>120</v>
      </c>
      <c r="L59" s="113">
        <v>120</v>
      </c>
      <c r="M59" s="113">
        <v>120</v>
      </c>
      <c r="N59" s="236">
        <f t="shared" si="21"/>
        <v>112.65</v>
      </c>
      <c r="O59" s="236">
        <f t="shared" si="22"/>
        <v>112.65</v>
      </c>
      <c r="P59" s="123">
        <f t="shared" si="23"/>
        <v>112.65</v>
      </c>
      <c r="Q59" s="236">
        <f>SUM(N59)</f>
        <v>112.65</v>
      </c>
      <c r="R59" s="236">
        <f t="shared" ref="R59:S60" si="27">SUM(O59)</f>
        <v>112.65</v>
      </c>
      <c r="S59" s="236">
        <f t="shared" si="27"/>
        <v>112.65</v>
      </c>
      <c r="T59" s="243">
        <f t="shared" ref="T59:V60" si="28">Q59*1.5</f>
        <v>168.97500000000002</v>
      </c>
      <c r="U59" s="199">
        <f t="shared" si="28"/>
        <v>168.97500000000002</v>
      </c>
      <c r="V59" s="242">
        <f t="shared" si="28"/>
        <v>168.97500000000002</v>
      </c>
      <c r="W59" s="3"/>
      <c r="X59" s="3"/>
      <c r="Y59" s="3"/>
    </row>
    <row r="60" spans="1:25" ht="30.75" thickBot="1" x14ac:dyDescent="0.3">
      <c r="A60" s="3"/>
      <c r="B60" s="138" t="s">
        <v>109</v>
      </c>
      <c r="C60" s="139">
        <v>30</v>
      </c>
      <c r="D60" s="139">
        <v>50</v>
      </c>
      <c r="E60" s="139">
        <v>50</v>
      </c>
      <c r="F60" s="140" t="s">
        <v>109</v>
      </c>
      <c r="G60" s="139">
        <v>550</v>
      </c>
      <c r="H60" s="201">
        <v>30</v>
      </c>
      <c r="I60" s="201">
        <v>50</v>
      </c>
      <c r="J60" s="201">
        <v>50</v>
      </c>
      <c r="K60" s="201">
        <v>30</v>
      </c>
      <c r="L60" s="201">
        <v>50</v>
      </c>
      <c r="M60" s="201">
        <v>50</v>
      </c>
      <c r="N60" s="143">
        <f t="shared" si="21"/>
        <v>16.5</v>
      </c>
      <c r="O60" s="143">
        <f t="shared" si="22"/>
        <v>27.5</v>
      </c>
      <c r="P60" s="144">
        <f t="shared" si="23"/>
        <v>27.5</v>
      </c>
      <c r="Q60" s="237">
        <f>SUM(N60)</f>
        <v>16.5</v>
      </c>
      <c r="R60" s="237">
        <f t="shared" si="27"/>
        <v>27.5</v>
      </c>
      <c r="S60" s="237">
        <f t="shared" si="27"/>
        <v>27.5</v>
      </c>
      <c r="T60" s="240">
        <f t="shared" si="28"/>
        <v>24.75</v>
      </c>
      <c r="U60" s="255">
        <f t="shared" si="28"/>
        <v>41.25</v>
      </c>
      <c r="V60" s="239">
        <f t="shared" si="28"/>
        <v>41.25</v>
      </c>
      <c r="W60" s="3"/>
      <c r="X60" s="3"/>
      <c r="Y60" s="3"/>
    </row>
    <row r="61" spans="1:25" ht="15.75" thickBot="1" x14ac:dyDescent="0.3">
      <c r="A61" s="3"/>
      <c r="B61" s="498"/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439"/>
      <c r="Q61" s="145">
        <f>SUM(Q44:Q60)</f>
        <v>431.95899999999995</v>
      </c>
      <c r="R61" s="145">
        <f t="shared" ref="R61:V61" si="29">SUM(R44:R60)</f>
        <v>484.17999999999995</v>
      </c>
      <c r="S61" s="145">
        <f t="shared" si="29"/>
        <v>524.029</v>
      </c>
      <c r="T61" s="145">
        <f t="shared" si="29"/>
        <v>647.93849999999998</v>
      </c>
      <c r="U61" s="145">
        <f t="shared" si="29"/>
        <v>726.27</v>
      </c>
      <c r="V61" s="145">
        <f t="shared" si="29"/>
        <v>786.04349999999999</v>
      </c>
      <c r="W61" s="3"/>
      <c r="X61" s="3"/>
      <c r="Y61" s="3"/>
    </row>
    <row r="62" spans="1:25" ht="17.25" customHeight="1" thickBot="1" x14ac:dyDescent="0.3">
      <c r="A62" s="3"/>
      <c r="B62" s="448" t="s">
        <v>38</v>
      </c>
      <c r="C62" s="448"/>
      <c r="D62" s="448"/>
      <c r="E62" s="448"/>
      <c r="F62" s="448"/>
      <c r="G62" s="448"/>
      <c r="H62" s="448"/>
      <c r="I62" s="448"/>
      <c r="J62" s="448"/>
      <c r="K62" s="448"/>
      <c r="L62" s="448"/>
      <c r="M62" s="448"/>
      <c r="N62" s="448"/>
      <c r="O62" s="448"/>
      <c r="P62" s="448"/>
      <c r="Q62" s="207"/>
      <c r="R62" s="207"/>
      <c r="S62" s="207"/>
      <c r="T62" s="208"/>
      <c r="U62" s="208"/>
      <c r="V62" s="208"/>
      <c r="W62" s="3"/>
      <c r="X62" s="3"/>
      <c r="Y62" s="3"/>
    </row>
    <row r="63" spans="1:25" ht="21" customHeight="1" x14ac:dyDescent="0.25">
      <c r="A63" s="3"/>
      <c r="B63" s="441" t="s">
        <v>148</v>
      </c>
      <c r="C63" s="484">
        <v>70</v>
      </c>
      <c r="D63" s="484">
        <v>90</v>
      </c>
      <c r="E63" s="484">
        <v>100</v>
      </c>
      <c r="F63" s="104" t="s">
        <v>62</v>
      </c>
      <c r="G63" s="150">
        <v>2850</v>
      </c>
      <c r="H63" s="151">
        <v>70</v>
      </c>
      <c r="I63" s="151">
        <v>74</v>
      </c>
      <c r="J63" s="151">
        <v>76</v>
      </c>
      <c r="K63" s="151">
        <v>63</v>
      </c>
      <c r="L63" s="151">
        <v>69</v>
      </c>
      <c r="M63" s="151">
        <v>70</v>
      </c>
      <c r="N63" s="253">
        <f t="shared" ref="N63:N77" si="30">H63*G63/1000</f>
        <v>199.5</v>
      </c>
      <c r="O63" s="253">
        <f t="shared" ref="O63:O77" si="31">I63*G63/1000</f>
        <v>210.9</v>
      </c>
      <c r="P63" s="115">
        <f>J63*G63/1000</f>
        <v>216.6</v>
      </c>
      <c r="Q63" s="481">
        <f>SUM(N63:N68)</f>
        <v>214.71599999999998</v>
      </c>
      <c r="R63" s="481">
        <f>SUM(O63:O68)</f>
        <v>233.60399999999998</v>
      </c>
      <c r="S63" s="481">
        <f>SUM(P63:P68)</f>
        <v>244.58799999999999</v>
      </c>
      <c r="T63" s="483">
        <f>Q63*1.5</f>
        <v>322.07399999999996</v>
      </c>
      <c r="U63" s="483">
        <f>R63*1.5</f>
        <v>350.40599999999995</v>
      </c>
      <c r="V63" s="482">
        <f>S63*1.5</f>
        <v>366.88200000000001</v>
      </c>
      <c r="W63" s="3"/>
      <c r="X63" s="3"/>
      <c r="Y63" s="3"/>
    </row>
    <row r="64" spans="1:25" ht="15.75" x14ac:dyDescent="0.25">
      <c r="A64" s="3"/>
      <c r="B64" s="428"/>
      <c r="C64" s="424"/>
      <c r="D64" s="424"/>
      <c r="E64" s="424"/>
      <c r="F64" s="106" t="s">
        <v>34</v>
      </c>
      <c r="G64" s="236">
        <v>219</v>
      </c>
      <c r="H64" s="125">
        <v>10</v>
      </c>
      <c r="I64" s="125">
        <v>14</v>
      </c>
      <c r="J64" s="125">
        <v>18</v>
      </c>
      <c r="K64" s="125">
        <v>8</v>
      </c>
      <c r="L64" s="125">
        <v>12</v>
      </c>
      <c r="M64" s="125">
        <v>15</v>
      </c>
      <c r="N64" s="236">
        <f t="shared" si="30"/>
        <v>2.19</v>
      </c>
      <c r="O64" s="236">
        <f t="shared" si="31"/>
        <v>3.0659999999999998</v>
      </c>
      <c r="P64" s="123">
        <f t="shared" ref="P64:P68" si="32">J64*G64/1000</f>
        <v>3.9420000000000002</v>
      </c>
      <c r="Q64" s="422"/>
      <c r="R64" s="422"/>
      <c r="S64" s="422"/>
      <c r="T64" s="423"/>
      <c r="U64" s="423"/>
      <c r="V64" s="421"/>
      <c r="W64" s="3"/>
      <c r="X64" s="3"/>
      <c r="Y64" s="3"/>
    </row>
    <row r="65" spans="1:25" ht="15.75" customHeight="1" x14ac:dyDescent="0.25">
      <c r="A65" s="3"/>
      <c r="B65" s="428"/>
      <c r="C65" s="424"/>
      <c r="D65" s="424"/>
      <c r="E65" s="424"/>
      <c r="F65" s="106" t="s">
        <v>75</v>
      </c>
      <c r="G65" s="236">
        <v>2000</v>
      </c>
      <c r="H65" s="125">
        <v>5</v>
      </c>
      <c r="I65" s="125">
        <v>8</v>
      </c>
      <c r="J65" s="125">
        <v>10</v>
      </c>
      <c r="K65" s="125">
        <v>5</v>
      </c>
      <c r="L65" s="125">
        <v>8</v>
      </c>
      <c r="M65" s="125">
        <v>10</v>
      </c>
      <c r="N65" s="236">
        <f t="shared" si="30"/>
        <v>10</v>
      </c>
      <c r="O65" s="236">
        <f t="shared" si="31"/>
        <v>16</v>
      </c>
      <c r="P65" s="123">
        <f t="shared" si="32"/>
        <v>20</v>
      </c>
      <c r="Q65" s="422"/>
      <c r="R65" s="422"/>
      <c r="S65" s="422"/>
      <c r="T65" s="423"/>
      <c r="U65" s="423"/>
      <c r="V65" s="421"/>
      <c r="W65" s="3"/>
      <c r="X65" s="3"/>
      <c r="Y65" s="3"/>
    </row>
    <row r="66" spans="1:25" ht="15.75" customHeight="1" x14ac:dyDescent="0.25">
      <c r="A66" s="3"/>
      <c r="B66" s="428"/>
      <c r="C66" s="424"/>
      <c r="D66" s="424"/>
      <c r="E66" s="424"/>
      <c r="F66" s="105" t="s">
        <v>33</v>
      </c>
      <c r="G66" s="236">
        <v>204</v>
      </c>
      <c r="H66" s="125">
        <v>7</v>
      </c>
      <c r="I66" s="125">
        <v>10</v>
      </c>
      <c r="J66" s="125">
        <v>12</v>
      </c>
      <c r="K66" s="125">
        <v>5</v>
      </c>
      <c r="L66" s="125">
        <v>8</v>
      </c>
      <c r="M66" s="125">
        <v>10</v>
      </c>
      <c r="N66" s="236">
        <f t="shared" si="30"/>
        <v>1.4279999999999999</v>
      </c>
      <c r="O66" s="236">
        <f t="shared" si="31"/>
        <v>2.04</v>
      </c>
      <c r="P66" s="123">
        <f t="shared" si="32"/>
        <v>2.448</v>
      </c>
      <c r="Q66" s="422"/>
      <c r="R66" s="422"/>
      <c r="S66" s="422"/>
      <c r="T66" s="423"/>
      <c r="U66" s="423"/>
      <c r="V66" s="421"/>
      <c r="W66" s="3"/>
      <c r="X66" s="3"/>
      <c r="Y66" s="3"/>
    </row>
    <row r="67" spans="1:25" x14ac:dyDescent="0.25">
      <c r="A67" s="3"/>
      <c r="B67" s="428"/>
      <c r="C67" s="424"/>
      <c r="D67" s="424"/>
      <c r="E67" s="424"/>
      <c r="F67" s="248" t="s">
        <v>12</v>
      </c>
      <c r="G67" s="236">
        <v>791</v>
      </c>
      <c r="H67" s="235">
        <v>2</v>
      </c>
      <c r="I67" s="235">
        <v>2</v>
      </c>
      <c r="J67" s="235">
        <v>2</v>
      </c>
      <c r="K67" s="235">
        <v>2</v>
      </c>
      <c r="L67" s="235">
        <v>2</v>
      </c>
      <c r="M67" s="235">
        <v>2</v>
      </c>
      <c r="N67" s="236">
        <f t="shared" si="30"/>
        <v>1.5820000000000001</v>
      </c>
      <c r="O67" s="236">
        <f t="shared" si="31"/>
        <v>1.5820000000000001</v>
      </c>
      <c r="P67" s="123">
        <f t="shared" si="32"/>
        <v>1.5820000000000001</v>
      </c>
      <c r="Q67" s="422"/>
      <c r="R67" s="422"/>
      <c r="S67" s="422"/>
      <c r="T67" s="423"/>
      <c r="U67" s="423"/>
      <c r="V67" s="421"/>
      <c r="W67" s="3"/>
      <c r="X67" s="3"/>
      <c r="Y67" s="3"/>
    </row>
    <row r="68" spans="1:25" ht="15.75" customHeight="1" x14ac:dyDescent="0.25">
      <c r="A68" s="3"/>
      <c r="B68" s="428"/>
      <c r="C68" s="424"/>
      <c r="D68" s="424"/>
      <c r="E68" s="424"/>
      <c r="F68" s="106" t="s">
        <v>27</v>
      </c>
      <c r="G68" s="236">
        <v>80</v>
      </c>
      <c r="H68" s="158">
        <v>0.2</v>
      </c>
      <c r="I68" s="158">
        <v>0.2</v>
      </c>
      <c r="J68" s="158">
        <v>0.2</v>
      </c>
      <c r="K68" s="158">
        <v>0.2</v>
      </c>
      <c r="L68" s="209">
        <v>0.2</v>
      </c>
      <c r="M68" s="209">
        <v>0.2</v>
      </c>
      <c r="N68" s="236">
        <f t="shared" si="30"/>
        <v>1.6E-2</v>
      </c>
      <c r="O68" s="236">
        <f t="shared" si="31"/>
        <v>1.6E-2</v>
      </c>
      <c r="P68" s="123">
        <f t="shared" si="32"/>
        <v>1.6E-2</v>
      </c>
      <c r="Q68" s="422"/>
      <c r="R68" s="422"/>
      <c r="S68" s="422"/>
      <c r="T68" s="423"/>
      <c r="U68" s="423"/>
      <c r="V68" s="421"/>
      <c r="W68" s="3"/>
      <c r="X68" s="3"/>
      <c r="Y68" s="3"/>
    </row>
    <row r="69" spans="1:25" ht="15.75" customHeight="1" x14ac:dyDescent="0.25">
      <c r="A69" s="3"/>
      <c r="B69" s="389" t="s">
        <v>71</v>
      </c>
      <c r="C69" s="494">
        <v>130</v>
      </c>
      <c r="D69" s="494">
        <v>150</v>
      </c>
      <c r="E69" s="494">
        <v>180</v>
      </c>
      <c r="F69" s="106" t="s">
        <v>70</v>
      </c>
      <c r="G69" s="236">
        <v>276</v>
      </c>
      <c r="H69" s="114">
        <v>140</v>
      </c>
      <c r="I69" s="114">
        <v>144</v>
      </c>
      <c r="J69" s="114">
        <v>150</v>
      </c>
      <c r="K69" s="210">
        <v>93</v>
      </c>
      <c r="L69" s="120">
        <v>108</v>
      </c>
      <c r="M69" s="120">
        <v>111</v>
      </c>
      <c r="N69" s="211">
        <f t="shared" si="30"/>
        <v>38.64</v>
      </c>
      <c r="O69" s="236">
        <f t="shared" si="31"/>
        <v>39.744</v>
      </c>
      <c r="P69" s="123">
        <f>H69*G69/1000</f>
        <v>38.64</v>
      </c>
      <c r="Q69" s="422">
        <f>SUM(N69:N73)</f>
        <v>102.58100000000002</v>
      </c>
      <c r="R69" s="422">
        <f t="shared" ref="R69:S69" si="33">SUM(O69:O73)</f>
        <v>97.64</v>
      </c>
      <c r="S69" s="422">
        <f t="shared" si="33"/>
        <v>102.58100000000002</v>
      </c>
      <c r="T69" s="423">
        <f>Q69*1.5</f>
        <v>153.87150000000003</v>
      </c>
      <c r="U69" s="423">
        <f>R69*1.5</f>
        <v>146.46</v>
      </c>
      <c r="V69" s="421">
        <f>S69*1.5</f>
        <v>153.87150000000003</v>
      </c>
      <c r="W69" s="3"/>
      <c r="X69" s="3"/>
      <c r="Y69" s="3"/>
    </row>
    <row r="70" spans="1:25" ht="15.75" customHeight="1" x14ac:dyDescent="0.25">
      <c r="A70" s="3"/>
      <c r="B70" s="390"/>
      <c r="C70" s="443"/>
      <c r="D70" s="443"/>
      <c r="E70" s="443"/>
      <c r="F70" s="106" t="s">
        <v>34</v>
      </c>
      <c r="G70" s="236">
        <v>219</v>
      </c>
      <c r="H70" s="114">
        <v>55</v>
      </c>
      <c r="I70" s="114">
        <v>75</v>
      </c>
      <c r="J70" s="114">
        <v>90</v>
      </c>
      <c r="K70" s="210">
        <v>48</v>
      </c>
      <c r="L70" s="120">
        <v>57</v>
      </c>
      <c r="M70" s="120">
        <v>63</v>
      </c>
      <c r="N70" s="211">
        <f t="shared" si="30"/>
        <v>12.045</v>
      </c>
      <c r="O70" s="236">
        <f t="shared" si="31"/>
        <v>16.425000000000001</v>
      </c>
      <c r="P70" s="123">
        <f t="shared" ref="P70:P73" si="34">H70*G70/1000</f>
        <v>12.045</v>
      </c>
      <c r="Q70" s="422"/>
      <c r="R70" s="422"/>
      <c r="S70" s="422"/>
      <c r="T70" s="423"/>
      <c r="U70" s="423"/>
      <c r="V70" s="421"/>
      <c r="W70" s="3"/>
      <c r="X70" s="3"/>
      <c r="Y70" s="3"/>
    </row>
    <row r="71" spans="1:25" x14ac:dyDescent="0.25">
      <c r="A71" s="3"/>
      <c r="B71" s="390"/>
      <c r="C71" s="443"/>
      <c r="D71" s="443"/>
      <c r="E71" s="443"/>
      <c r="F71" s="105" t="s">
        <v>69</v>
      </c>
      <c r="G71" s="236">
        <v>417</v>
      </c>
      <c r="H71" s="113">
        <v>40</v>
      </c>
      <c r="I71" s="113">
        <v>15</v>
      </c>
      <c r="J71" s="113">
        <v>25</v>
      </c>
      <c r="K71" s="212">
        <v>40</v>
      </c>
      <c r="L71" s="120">
        <v>15</v>
      </c>
      <c r="M71" s="120">
        <v>25</v>
      </c>
      <c r="N71" s="211">
        <f t="shared" si="30"/>
        <v>16.68</v>
      </c>
      <c r="O71" s="236">
        <f t="shared" si="31"/>
        <v>6.2549999999999999</v>
      </c>
      <c r="P71" s="123">
        <f t="shared" si="34"/>
        <v>16.68</v>
      </c>
      <c r="Q71" s="422"/>
      <c r="R71" s="422"/>
      <c r="S71" s="422"/>
      <c r="T71" s="423"/>
      <c r="U71" s="423"/>
      <c r="V71" s="421"/>
      <c r="W71" s="3"/>
      <c r="X71" s="3"/>
      <c r="Y71" s="3"/>
    </row>
    <row r="72" spans="1:25" x14ac:dyDescent="0.25">
      <c r="A72" s="3"/>
      <c r="B72" s="390"/>
      <c r="C72" s="443"/>
      <c r="D72" s="443"/>
      <c r="E72" s="443"/>
      <c r="F72" s="105" t="s">
        <v>14</v>
      </c>
      <c r="G72" s="236">
        <v>4400</v>
      </c>
      <c r="H72" s="113">
        <v>8</v>
      </c>
      <c r="I72" s="113">
        <v>8</v>
      </c>
      <c r="J72" s="113">
        <v>8</v>
      </c>
      <c r="K72" s="212">
        <v>8</v>
      </c>
      <c r="L72" s="120">
        <v>8</v>
      </c>
      <c r="M72" s="120">
        <v>8</v>
      </c>
      <c r="N72" s="211">
        <f t="shared" si="30"/>
        <v>35.200000000000003</v>
      </c>
      <c r="O72" s="236">
        <f t="shared" si="31"/>
        <v>35.200000000000003</v>
      </c>
      <c r="P72" s="123">
        <f t="shared" si="34"/>
        <v>35.200000000000003</v>
      </c>
      <c r="Q72" s="422"/>
      <c r="R72" s="422"/>
      <c r="S72" s="422"/>
      <c r="T72" s="423"/>
      <c r="U72" s="423"/>
      <c r="V72" s="421"/>
      <c r="W72" s="3"/>
      <c r="X72" s="3"/>
      <c r="Y72" s="3"/>
    </row>
    <row r="73" spans="1:25" ht="15.75" x14ac:dyDescent="0.25">
      <c r="A73" s="3"/>
      <c r="B73" s="426"/>
      <c r="C73" s="444"/>
      <c r="D73" s="444"/>
      <c r="E73" s="444"/>
      <c r="F73" s="106" t="s">
        <v>27</v>
      </c>
      <c r="G73" s="236">
        <v>80</v>
      </c>
      <c r="H73" s="116">
        <v>0.2</v>
      </c>
      <c r="I73" s="116">
        <v>0.2</v>
      </c>
      <c r="J73" s="116">
        <v>0.3</v>
      </c>
      <c r="K73" s="213">
        <v>0.2</v>
      </c>
      <c r="L73" s="153">
        <v>0.3</v>
      </c>
      <c r="M73" s="153">
        <v>0.3</v>
      </c>
      <c r="N73" s="211">
        <f t="shared" si="30"/>
        <v>1.6E-2</v>
      </c>
      <c r="O73" s="236">
        <f t="shared" si="31"/>
        <v>1.6E-2</v>
      </c>
      <c r="P73" s="123">
        <f t="shared" si="34"/>
        <v>1.6E-2</v>
      </c>
      <c r="Q73" s="422"/>
      <c r="R73" s="422"/>
      <c r="S73" s="422"/>
      <c r="T73" s="423"/>
      <c r="U73" s="423"/>
      <c r="V73" s="421"/>
      <c r="W73" s="3"/>
      <c r="X73" s="3"/>
      <c r="Y73" s="3"/>
    </row>
    <row r="74" spans="1:25" ht="15.75" x14ac:dyDescent="0.25">
      <c r="A74" s="3"/>
      <c r="B74" s="389" t="s">
        <v>49</v>
      </c>
      <c r="C74" s="427" t="s">
        <v>45</v>
      </c>
      <c r="D74" s="427" t="s">
        <v>45</v>
      </c>
      <c r="E74" s="427" t="s">
        <v>45</v>
      </c>
      <c r="F74" s="106" t="s">
        <v>41</v>
      </c>
      <c r="G74" s="236">
        <v>1300</v>
      </c>
      <c r="H74" s="116">
        <v>40</v>
      </c>
      <c r="I74" s="116">
        <v>40</v>
      </c>
      <c r="J74" s="116">
        <v>40</v>
      </c>
      <c r="K74" s="116">
        <v>20</v>
      </c>
      <c r="L74" s="116">
        <v>20</v>
      </c>
      <c r="M74" s="116">
        <v>20</v>
      </c>
      <c r="N74" s="236">
        <f t="shared" si="30"/>
        <v>52</v>
      </c>
      <c r="O74" s="236">
        <f t="shared" si="31"/>
        <v>52</v>
      </c>
      <c r="P74" s="236">
        <f t="shared" ref="P74:P76" si="35">J74*G74/1000</f>
        <v>52</v>
      </c>
      <c r="Q74" s="416">
        <f>SUM(N74:N76)</f>
        <v>120.114</v>
      </c>
      <c r="R74" s="416">
        <f t="shared" ref="R74:S74" si="36">SUM(O74:O76)</f>
        <v>120.114</v>
      </c>
      <c r="S74" s="416">
        <f t="shared" si="36"/>
        <v>120.114</v>
      </c>
      <c r="T74" s="416">
        <f>Q74*1.5</f>
        <v>180.17099999999999</v>
      </c>
      <c r="U74" s="416">
        <f>R74*1.5</f>
        <v>180.17099999999999</v>
      </c>
      <c r="V74" s="416">
        <f>S74*1.5</f>
        <v>180.17099999999999</v>
      </c>
      <c r="W74" s="3"/>
      <c r="X74" s="3"/>
      <c r="Y74" s="3"/>
    </row>
    <row r="75" spans="1:25" ht="15.75" x14ac:dyDescent="0.25">
      <c r="A75" s="3"/>
      <c r="B75" s="390"/>
      <c r="C75" s="348"/>
      <c r="D75" s="348"/>
      <c r="E75" s="348"/>
      <c r="F75" s="106" t="s">
        <v>50</v>
      </c>
      <c r="G75" s="236">
        <v>751</v>
      </c>
      <c r="H75" s="116">
        <v>89</v>
      </c>
      <c r="I75" s="116">
        <v>89</v>
      </c>
      <c r="J75" s="116">
        <v>89</v>
      </c>
      <c r="K75" s="116">
        <v>60</v>
      </c>
      <c r="L75" s="116">
        <v>60</v>
      </c>
      <c r="M75" s="116">
        <v>60</v>
      </c>
      <c r="N75" s="236">
        <f t="shared" si="30"/>
        <v>66.838999999999999</v>
      </c>
      <c r="O75" s="236">
        <f t="shared" si="31"/>
        <v>66.838999999999999</v>
      </c>
      <c r="P75" s="236">
        <f t="shared" si="35"/>
        <v>66.838999999999999</v>
      </c>
      <c r="Q75" s="417"/>
      <c r="R75" s="417"/>
      <c r="S75" s="417"/>
      <c r="T75" s="417"/>
      <c r="U75" s="417"/>
      <c r="V75" s="417"/>
      <c r="W75" s="3"/>
      <c r="X75" s="3"/>
      <c r="Y75" s="3"/>
    </row>
    <row r="76" spans="1:25" ht="15.75" x14ac:dyDescent="0.25">
      <c r="A76" s="3"/>
      <c r="B76" s="426"/>
      <c r="C76" s="349"/>
      <c r="D76" s="349"/>
      <c r="E76" s="349"/>
      <c r="F76" s="106" t="s">
        <v>31</v>
      </c>
      <c r="G76" s="236">
        <v>425</v>
      </c>
      <c r="H76" s="116">
        <v>3</v>
      </c>
      <c r="I76" s="116">
        <v>3</v>
      </c>
      <c r="J76" s="116">
        <v>3</v>
      </c>
      <c r="K76" s="116">
        <v>3</v>
      </c>
      <c r="L76" s="116">
        <v>3</v>
      </c>
      <c r="M76" s="116">
        <v>3</v>
      </c>
      <c r="N76" s="236">
        <f t="shared" si="30"/>
        <v>1.2749999999999999</v>
      </c>
      <c r="O76" s="236">
        <f t="shared" si="31"/>
        <v>1.2749999999999999</v>
      </c>
      <c r="P76" s="236">
        <f t="shared" si="35"/>
        <v>1.2749999999999999</v>
      </c>
      <c r="Q76" s="418"/>
      <c r="R76" s="418"/>
      <c r="S76" s="418"/>
      <c r="T76" s="418"/>
      <c r="U76" s="418"/>
      <c r="V76" s="418"/>
      <c r="W76" s="3"/>
      <c r="X76" s="3"/>
      <c r="Y76" s="3"/>
    </row>
    <row r="77" spans="1:25" ht="30.75" thickBot="1" x14ac:dyDescent="0.3">
      <c r="A77" s="3"/>
      <c r="B77" s="124" t="s">
        <v>109</v>
      </c>
      <c r="C77" s="125">
        <v>30</v>
      </c>
      <c r="D77" s="125">
        <v>50</v>
      </c>
      <c r="E77" s="125">
        <v>50</v>
      </c>
      <c r="F77" s="126" t="s">
        <v>109</v>
      </c>
      <c r="G77" s="272">
        <v>550</v>
      </c>
      <c r="H77" s="113">
        <v>30</v>
      </c>
      <c r="I77" s="113">
        <v>50</v>
      </c>
      <c r="J77" s="113">
        <v>50</v>
      </c>
      <c r="K77" s="113">
        <v>30</v>
      </c>
      <c r="L77" s="113">
        <v>50</v>
      </c>
      <c r="M77" s="113">
        <v>50</v>
      </c>
      <c r="N77" s="236">
        <f t="shared" si="30"/>
        <v>16.5</v>
      </c>
      <c r="O77" s="236">
        <f t="shared" si="31"/>
        <v>27.5</v>
      </c>
      <c r="P77" s="123">
        <f>J77*G77/1000</f>
        <v>27.5</v>
      </c>
      <c r="Q77" s="237">
        <f>SUM(N77)</f>
        <v>16.5</v>
      </c>
      <c r="R77" s="237">
        <f t="shared" ref="R77:S77" si="37">SUM(O77)</f>
        <v>27.5</v>
      </c>
      <c r="S77" s="237">
        <f t="shared" si="37"/>
        <v>27.5</v>
      </c>
      <c r="T77" s="239">
        <f>Q77*1.5</f>
        <v>24.75</v>
      </c>
      <c r="U77" s="239">
        <f>R77*1.5</f>
        <v>41.25</v>
      </c>
      <c r="V77" s="240">
        <f>S77*1.5</f>
        <v>41.25</v>
      </c>
      <c r="W77" s="3"/>
      <c r="X77" s="3"/>
      <c r="Y77" s="3"/>
    </row>
    <row r="78" spans="1:25" ht="15.75" thickBot="1" x14ac:dyDescent="0.3">
      <c r="A78" s="3"/>
      <c r="B78" s="499"/>
      <c r="C78" s="500"/>
      <c r="D78" s="500"/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1"/>
      <c r="Q78" s="157">
        <f t="shared" ref="Q78:V78" si="38">SUM(Q63:Q77)</f>
        <v>453.91100000000006</v>
      </c>
      <c r="R78" s="157">
        <f t="shared" si="38"/>
        <v>478.85799999999995</v>
      </c>
      <c r="S78" s="157">
        <f t="shared" si="38"/>
        <v>494.78300000000002</v>
      </c>
      <c r="T78" s="157">
        <f t="shared" si="38"/>
        <v>680.86649999999997</v>
      </c>
      <c r="U78" s="157">
        <f t="shared" si="38"/>
        <v>718.28700000000003</v>
      </c>
      <c r="V78" s="157">
        <f t="shared" si="38"/>
        <v>742.17450000000008</v>
      </c>
      <c r="W78" s="3"/>
      <c r="X78" s="3"/>
      <c r="Y78" s="3"/>
    </row>
    <row r="79" spans="1:25" ht="15.75" thickBot="1" x14ac:dyDescent="0.3">
      <c r="A79" s="3"/>
      <c r="B79" s="443" t="s">
        <v>106</v>
      </c>
      <c r="C79" s="493"/>
      <c r="D79" s="493"/>
      <c r="E79" s="493"/>
      <c r="F79" s="493"/>
      <c r="G79" s="493"/>
      <c r="H79" s="493"/>
      <c r="I79" s="493"/>
      <c r="J79" s="493"/>
      <c r="K79" s="493"/>
      <c r="L79" s="493"/>
      <c r="M79" s="493"/>
      <c r="N79" s="493"/>
      <c r="O79" s="493"/>
      <c r="P79" s="493"/>
      <c r="Q79" s="109"/>
      <c r="R79" s="109"/>
      <c r="S79" s="109"/>
      <c r="T79" s="3"/>
      <c r="U79" s="3"/>
      <c r="V79" s="3"/>
      <c r="W79" s="3"/>
      <c r="X79" s="3"/>
      <c r="Y79" s="3"/>
    </row>
    <row r="80" spans="1:25" ht="15" customHeight="1" x14ac:dyDescent="0.25">
      <c r="A80" s="3"/>
      <c r="B80" s="452" t="s">
        <v>100</v>
      </c>
      <c r="C80" s="442">
        <v>60</v>
      </c>
      <c r="D80" s="442">
        <v>80</v>
      </c>
      <c r="E80" s="442">
        <v>100</v>
      </c>
      <c r="F80" s="146" t="s">
        <v>101</v>
      </c>
      <c r="G80" s="254">
        <v>409</v>
      </c>
      <c r="H80" s="254">
        <v>30</v>
      </c>
      <c r="I80" s="254">
        <v>40</v>
      </c>
      <c r="J80" s="254">
        <v>48</v>
      </c>
      <c r="K80" s="254">
        <v>26</v>
      </c>
      <c r="L80" s="254">
        <v>29</v>
      </c>
      <c r="M80" s="254">
        <v>31</v>
      </c>
      <c r="N80" s="245">
        <f t="shared" ref="N80:N103" si="39">H80*G80/1000</f>
        <v>12.27</v>
      </c>
      <c r="O80" s="245">
        <f t="shared" ref="O80:O103" si="40">I80*G80/1000</f>
        <v>16.36</v>
      </c>
      <c r="P80" s="147">
        <f t="shared" ref="P80:P100" si="41">J80*G80/1000</f>
        <v>19.632000000000001</v>
      </c>
      <c r="Q80" s="445">
        <f>SUM(N80:N83)</f>
        <v>28.026</v>
      </c>
      <c r="R80" s="445">
        <f t="shared" ref="R80:S80" si="42">SUM(O80:O83)</f>
        <v>38.275999999999996</v>
      </c>
      <c r="S80" s="445">
        <f t="shared" si="42"/>
        <v>46.278999999999996</v>
      </c>
      <c r="T80" s="446">
        <f>Q80*1.5</f>
        <v>42.039000000000001</v>
      </c>
      <c r="U80" s="446">
        <f>R80*1.5</f>
        <v>57.413999999999994</v>
      </c>
      <c r="V80" s="410">
        <f>S80*1.5</f>
        <v>69.418499999999995</v>
      </c>
      <c r="W80" s="3"/>
      <c r="X80" s="3"/>
      <c r="Y80" s="3"/>
    </row>
    <row r="81" spans="1:25" x14ac:dyDescent="0.25">
      <c r="A81" s="3"/>
      <c r="B81" s="544"/>
      <c r="C81" s="443"/>
      <c r="D81" s="443"/>
      <c r="E81" s="443"/>
      <c r="F81" s="248" t="s">
        <v>34</v>
      </c>
      <c r="G81" s="244">
        <v>219</v>
      </c>
      <c r="H81" s="244">
        <v>17</v>
      </c>
      <c r="I81" s="244">
        <v>19</v>
      </c>
      <c r="J81" s="244">
        <v>28</v>
      </c>
      <c r="K81" s="244">
        <v>13</v>
      </c>
      <c r="L81" s="244">
        <v>14</v>
      </c>
      <c r="M81" s="244">
        <v>22</v>
      </c>
      <c r="N81" s="236">
        <f t="shared" si="39"/>
        <v>3.7229999999999999</v>
      </c>
      <c r="O81" s="236">
        <f t="shared" si="40"/>
        <v>4.1609999999999996</v>
      </c>
      <c r="P81" s="236">
        <f t="shared" si="41"/>
        <v>6.1319999999999997</v>
      </c>
      <c r="Q81" s="417"/>
      <c r="R81" s="417"/>
      <c r="S81" s="417"/>
      <c r="T81" s="414"/>
      <c r="U81" s="414"/>
      <c r="V81" s="411"/>
      <c r="W81" s="3"/>
      <c r="X81" s="3"/>
      <c r="Y81" s="3"/>
    </row>
    <row r="82" spans="1:25" x14ac:dyDescent="0.25">
      <c r="A82" s="3"/>
      <c r="B82" s="544"/>
      <c r="C82" s="443"/>
      <c r="D82" s="443"/>
      <c r="E82" s="443"/>
      <c r="F82" s="248" t="s">
        <v>39</v>
      </c>
      <c r="G82" s="244">
        <v>276</v>
      </c>
      <c r="H82" s="244">
        <v>35</v>
      </c>
      <c r="I82" s="244">
        <v>50</v>
      </c>
      <c r="J82" s="244">
        <v>60</v>
      </c>
      <c r="K82" s="244">
        <v>28</v>
      </c>
      <c r="L82" s="244">
        <v>33</v>
      </c>
      <c r="M82" s="244">
        <v>42</v>
      </c>
      <c r="N82" s="236">
        <f t="shared" si="39"/>
        <v>9.66</v>
      </c>
      <c r="O82" s="236">
        <f t="shared" si="40"/>
        <v>13.8</v>
      </c>
      <c r="P82" s="236">
        <f t="shared" si="41"/>
        <v>16.559999999999999</v>
      </c>
      <c r="Q82" s="417"/>
      <c r="R82" s="417"/>
      <c r="S82" s="417"/>
      <c r="T82" s="414"/>
      <c r="U82" s="414"/>
      <c r="V82" s="411"/>
      <c r="W82" s="3"/>
      <c r="X82" s="3"/>
      <c r="Y82" s="3"/>
    </row>
    <row r="83" spans="1:25" x14ac:dyDescent="0.25">
      <c r="A83" s="3"/>
      <c r="B83" s="545"/>
      <c r="C83" s="444"/>
      <c r="D83" s="444"/>
      <c r="E83" s="444"/>
      <c r="F83" s="119" t="s">
        <v>12</v>
      </c>
      <c r="G83" s="236">
        <v>791</v>
      </c>
      <c r="H83" s="244">
        <v>3</v>
      </c>
      <c r="I83" s="244">
        <v>5</v>
      </c>
      <c r="J83" s="244">
        <v>5</v>
      </c>
      <c r="K83" s="244">
        <v>3</v>
      </c>
      <c r="L83" s="244">
        <v>5</v>
      </c>
      <c r="M83" s="244">
        <v>5</v>
      </c>
      <c r="N83" s="236">
        <f t="shared" si="39"/>
        <v>2.3730000000000002</v>
      </c>
      <c r="O83" s="236">
        <f t="shared" si="40"/>
        <v>3.9550000000000001</v>
      </c>
      <c r="P83" s="236">
        <f t="shared" si="41"/>
        <v>3.9550000000000001</v>
      </c>
      <c r="Q83" s="418"/>
      <c r="R83" s="418"/>
      <c r="S83" s="418"/>
      <c r="T83" s="415"/>
      <c r="U83" s="415"/>
      <c r="V83" s="412"/>
      <c r="W83" s="3"/>
      <c r="X83" s="3"/>
      <c r="Y83" s="3"/>
    </row>
    <row r="84" spans="1:25" ht="15" customHeight="1" x14ac:dyDescent="0.25">
      <c r="A84" s="3"/>
      <c r="B84" s="429" t="s">
        <v>115</v>
      </c>
      <c r="C84" s="392" t="s">
        <v>45</v>
      </c>
      <c r="D84" s="392" t="s">
        <v>47</v>
      </c>
      <c r="E84" s="392" t="s">
        <v>112</v>
      </c>
      <c r="F84" s="148" t="s">
        <v>153</v>
      </c>
      <c r="G84" s="236">
        <v>5000</v>
      </c>
      <c r="H84" s="113">
        <v>50</v>
      </c>
      <c r="I84" s="113">
        <v>65</v>
      </c>
      <c r="J84" s="113">
        <v>80</v>
      </c>
      <c r="K84" s="113">
        <v>47</v>
      </c>
      <c r="L84" s="113">
        <v>58</v>
      </c>
      <c r="M84" s="113">
        <v>69</v>
      </c>
      <c r="N84" s="236">
        <f t="shared" si="39"/>
        <v>250</v>
      </c>
      <c r="O84" s="236">
        <f t="shared" si="40"/>
        <v>325</v>
      </c>
      <c r="P84" s="236">
        <f t="shared" si="41"/>
        <v>400</v>
      </c>
      <c r="Q84" s="422">
        <f>SUM(N84:N89)</f>
        <v>266.22300000000001</v>
      </c>
      <c r="R84" s="422">
        <f>SUM(O84:O89)</f>
        <v>345.51599999999996</v>
      </c>
      <c r="S84" s="422">
        <f>SUM(P84:P89)</f>
        <v>424.83199999999999</v>
      </c>
      <c r="T84" s="422">
        <f>Q84*1.5</f>
        <v>399.33450000000005</v>
      </c>
      <c r="U84" s="422">
        <f>R84*1.5</f>
        <v>518.27399999999989</v>
      </c>
      <c r="V84" s="422">
        <f>S84*1.5</f>
        <v>637.24800000000005</v>
      </c>
      <c r="W84" s="3"/>
      <c r="X84" s="3"/>
      <c r="Y84" s="3"/>
    </row>
    <row r="85" spans="1:25" ht="15" customHeight="1" x14ac:dyDescent="0.25">
      <c r="A85" s="3"/>
      <c r="B85" s="429"/>
      <c r="C85" s="392"/>
      <c r="D85" s="392"/>
      <c r="E85" s="392"/>
      <c r="F85" s="148" t="s">
        <v>94</v>
      </c>
      <c r="G85" s="236">
        <v>613</v>
      </c>
      <c r="H85" s="113">
        <v>16</v>
      </c>
      <c r="I85" s="113">
        <v>20</v>
      </c>
      <c r="J85" s="113">
        <v>24</v>
      </c>
      <c r="K85" s="113">
        <v>16</v>
      </c>
      <c r="L85" s="113">
        <v>20</v>
      </c>
      <c r="M85" s="113">
        <v>24</v>
      </c>
      <c r="N85" s="236">
        <f t="shared" si="39"/>
        <v>9.8079999999999998</v>
      </c>
      <c r="O85" s="236">
        <f t="shared" si="40"/>
        <v>12.26</v>
      </c>
      <c r="P85" s="236">
        <f t="shared" si="41"/>
        <v>14.712</v>
      </c>
      <c r="Q85" s="422"/>
      <c r="R85" s="422"/>
      <c r="S85" s="422"/>
      <c r="T85" s="422"/>
      <c r="U85" s="422"/>
      <c r="V85" s="422"/>
      <c r="W85" s="3"/>
      <c r="X85" s="3"/>
      <c r="Y85" s="3"/>
    </row>
    <row r="86" spans="1:25" ht="15" customHeight="1" x14ac:dyDescent="0.25">
      <c r="A86" s="3"/>
      <c r="B86" s="429"/>
      <c r="C86" s="392"/>
      <c r="D86" s="392"/>
      <c r="E86" s="392"/>
      <c r="F86" s="105" t="s">
        <v>10</v>
      </c>
      <c r="G86" s="236">
        <v>219</v>
      </c>
      <c r="H86" s="113">
        <v>10</v>
      </c>
      <c r="I86" s="113">
        <v>12</v>
      </c>
      <c r="J86" s="113">
        <v>15</v>
      </c>
      <c r="K86" s="113">
        <v>8</v>
      </c>
      <c r="L86" s="113">
        <v>10</v>
      </c>
      <c r="M86" s="113">
        <v>12</v>
      </c>
      <c r="N86" s="236">
        <f t="shared" si="39"/>
        <v>2.19</v>
      </c>
      <c r="O86" s="236">
        <f t="shared" si="40"/>
        <v>2.6280000000000001</v>
      </c>
      <c r="P86" s="236">
        <f t="shared" si="41"/>
        <v>3.2850000000000001</v>
      </c>
      <c r="Q86" s="422"/>
      <c r="R86" s="422"/>
      <c r="S86" s="422"/>
      <c r="T86" s="422"/>
      <c r="U86" s="422"/>
      <c r="V86" s="422"/>
      <c r="W86" s="3"/>
      <c r="X86" s="3"/>
      <c r="Y86" s="3"/>
    </row>
    <row r="87" spans="1:25" ht="15" customHeight="1" x14ac:dyDescent="0.25">
      <c r="A87" s="3"/>
      <c r="B87" s="429"/>
      <c r="C87" s="392"/>
      <c r="D87" s="392"/>
      <c r="E87" s="392"/>
      <c r="F87" s="105" t="s">
        <v>11</v>
      </c>
      <c r="G87" s="236">
        <v>204</v>
      </c>
      <c r="H87" s="113">
        <v>9</v>
      </c>
      <c r="I87" s="113">
        <v>12</v>
      </c>
      <c r="J87" s="113">
        <v>14</v>
      </c>
      <c r="K87" s="113">
        <v>8</v>
      </c>
      <c r="L87" s="113">
        <v>10</v>
      </c>
      <c r="M87" s="113">
        <v>12</v>
      </c>
      <c r="N87" s="236">
        <f t="shared" si="39"/>
        <v>1.8360000000000001</v>
      </c>
      <c r="O87" s="236">
        <f t="shared" si="40"/>
        <v>2.448</v>
      </c>
      <c r="P87" s="236">
        <f t="shared" si="41"/>
        <v>2.8559999999999999</v>
      </c>
      <c r="Q87" s="422"/>
      <c r="R87" s="422"/>
      <c r="S87" s="422"/>
      <c r="T87" s="422"/>
      <c r="U87" s="422"/>
      <c r="V87" s="422"/>
      <c r="W87" s="3"/>
      <c r="X87" s="3"/>
      <c r="Y87" s="3"/>
    </row>
    <row r="88" spans="1:25" x14ac:dyDescent="0.25">
      <c r="A88" s="3"/>
      <c r="B88" s="429"/>
      <c r="C88" s="392"/>
      <c r="D88" s="392"/>
      <c r="E88" s="392"/>
      <c r="F88" s="105" t="s">
        <v>12</v>
      </c>
      <c r="G88" s="236">
        <v>791</v>
      </c>
      <c r="H88" s="113">
        <v>3</v>
      </c>
      <c r="I88" s="113">
        <v>4</v>
      </c>
      <c r="J88" s="113">
        <v>5</v>
      </c>
      <c r="K88" s="113">
        <v>5</v>
      </c>
      <c r="L88" s="113">
        <v>5</v>
      </c>
      <c r="M88" s="113">
        <v>7</v>
      </c>
      <c r="N88" s="236">
        <f t="shared" si="39"/>
        <v>2.3730000000000002</v>
      </c>
      <c r="O88" s="236">
        <f t="shared" si="40"/>
        <v>3.1640000000000001</v>
      </c>
      <c r="P88" s="236">
        <f t="shared" si="41"/>
        <v>3.9550000000000001</v>
      </c>
      <c r="Q88" s="422"/>
      <c r="R88" s="422"/>
      <c r="S88" s="422"/>
      <c r="T88" s="422"/>
      <c r="U88" s="422"/>
      <c r="V88" s="422"/>
      <c r="W88" s="3"/>
      <c r="X88" s="3"/>
      <c r="Y88" s="3"/>
    </row>
    <row r="89" spans="1:25" ht="15.75" x14ac:dyDescent="0.25">
      <c r="A89" s="3"/>
      <c r="B89" s="429"/>
      <c r="C89" s="392"/>
      <c r="D89" s="392"/>
      <c r="E89" s="392"/>
      <c r="F89" s="106" t="s">
        <v>27</v>
      </c>
      <c r="G89" s="236">
        <v>80</v>
      </c>
      <c r="H89" s="116">
        <v>0.2</v>
      </c>
      <c r="I89" s="116">
        <v>0.2</v>
      </c>
      <c r="J89" s="116">
        <v>0.3</v>
      </c>
      <c r="K89" s="116">
        <v>0.2</v>
      </c>
      <c r="L89" s="116">
        <v>0.2</v>
      </c>
      <c r="M89" s="116">
        <v>0.3</v>
      </c>
      <c r="N89" s="238">
        <f t="shared" si="39"/>
        <v>1.6E-2</v>
      </c>
      <c r="O89" s="238">
        <f t="shared" si="40"/>
        <v>1.6E-2</v>
      </c>
      <c r="P89" s="238">
        <f t="shared" si="41"/>
        <v>2.4E-2</v>
      </c>
      <c r="Q89" s="422"/>
      <c r="R89" s="422"/>
      <c r="S89" s="422"/>
      <c r="T89" s="422"/>
      <c r="U89" s="422"/>
      <c r="V89" s="422"/>
      <c r="W89" s="3"/>
      <c r="X89" s="3"/>
      <c r="Y89" s="3"/>
    </row>
    <row r="90" spans="1:25" ht="30" x14ac:dyDescent="0.25">
      <c r="A90" s="3"/>
      <c r="B90" s="428" t="s">
        <v>139</v>
      </c>
      <c r="C90" s="425">
        <v>50</v>
      </c>
      <c r="D90" s="425">
        <v>50</v>
      </c>
      <c r="E90" s="450">
        <v>50</v>
      </c>
      <c r="F90" s="178" t="s">
        <v>126</v>
      </c>
      <c r="G90" s="238">
        <v>412</v>
      </c>
      <c r="H90" s="159">
        <v>30</v>
      </c>
      <c r="I90" s="159">
        <v>30</v>
      </c>
      <c r="J90" s="159">
        <v>30</v>
      </c>
      <c r="K90" s="159">
        <v>30</v>
      </c>
      <c r="L90" s="159">
        <v>30</v>
      </c>
      <c r="M90" s="159">
        <v>30</v>
      </c>
      <c r="N90" s="238">
        <f t="shared" si="39"/>
        <v>12.36</v>
      </c>
      <c r="O90" s="238">
        <f t="shared" si="40"/>
        <v>12.36</v>
      </c>
      <c r="P90" s="251">
        <f t="shared" si="41"/>
        <v>12.36</v>
      </c>
      <c r="Q90" s="416">
        <f>SUM(N90:N100)</f>
        <v>63.080999999999996</v>
      </c>
      <c r="R90" s="416">
        <f>SUM(O90:O100)</f>
        <v>63.080999999999996</v>
      </c>
      <c r="S90" s="416">
        <f>SUM(P90:P100)</f>
        <v>63.080999999999996</v>
      </c>
      <c r="T90" s="423">
        <f>Q90*1.5</f>
        <v>94.621499999999997</v>
      </c>
      <c r="U90" s="413">
        <f>R90*1.5</f>
        <v>94.621499999999997</v>
      </c>
      <c r="V90" s="423">
        <f>S90*1.5</f>
        <v>94.621499999999997</v>
      </c>
      <c r="W90" s="3"/>
      <c r="X90" s="3"/>
      <c r="Y90" s="3"/>
    </row>
    <row r="91" spans="1:25" ht="30" x14ac:dyDescent="0.25">
      <c r="A91" s="3"/>
      <c r="B91" s="428"/>
      <c r="C91" s="425"/>
      <c r="D91" s="425"/>
      <c r="E91" s="425"/>
      <c r="F91" s="248" t="s">
        <v>127</v>
      </c>
      <c r="G91" s="236">
        <v>412</v>
      </c>
      <c r="H91" s="113">
        <v>2</v>
      </c>
      <c r="I91" s="113">
        <v>2</v>
      </c>
      <c r="J91" s="113">
        <v>2</v>
      </c>
      <c r="K91" s="113">
        <v>2</v>
      </c>
      <c r="L91" s="113">
        <v>2</v>
      </c>
      <c r="M91" s="113">
        <v>2</v>
      </c>
      <c r="N91" s="238">
        <f t="shared" si="39"/>
        <v>0.82399999999999995</v>
      </c>
      <c r="O91" s="238">
        <f t="shared" si="40"/>
        <v>0.82399999999999995</v>
      </c>
      <c r="P91" s="251">
        <f t="shared" si="41"/>
        <v>0.82399999999999995</v>
      </c>
      <c r="Q91" s="417"/>
      <c r="R91" s="417"/>
      <c r="S91" s="417"/>
      <c r="T91" s="423"/>
      <c r="U91" s="414"/>
      <c r="V91" s="423"/>
      <c r="W91" s="3"/>
      <c r="X91" s="3"/>
      <c r="Y91" s="3"/>
    </row>
    <row r="92" spans="1:25" x14ac:dyDescent="0.25">
      <c r="A92" s="3"/>
      <c r="B92" s="428"/>
      <c r="C92" s="425"/>
      <c r="D92" s="425"/>
      <c r="E92" s="425"/>
      <c r="F92" s="248" t="s">
        <v>37</v>
      </c>
      <c r="G92" s="236">
        <v>425</v>
      </c>
      <c r="H92" s="113">
        <v>4</v>
      </c>
      <c r="I92" s="113">
        <v>4</v>
      </c>
      <c r="J92" s="113">
        <v>4</v>
      </c>
      <c r="K92" s="113">
        <v>4</v>
      </c>
      <c r="L92" s="113">
        <v>4</v>
      </c>
      <c r="M92" s="113">
        <v>4</v>
      </c>
      <c r="N92" s="238">
        <f t="shared" si="39"/>
        <v>1.7</v>
      </c>
      <c r="O92" s="238">
        <f t="shared" si="40"/>
        <v>1.7</v>
      </c>
      <c r="P92" s="251">
        <f t="shared" si="41"/>
        <v>1.7</v>
      </c>
      <c r="Q92" s="417"/>
      <c r="R92" s="417"/>
      <c r="S92" s="417"/>
      <c r="T92" s="423"/>
      <c r="U92" s="414"/>
      <c r="V92" s="423"/>
      <c r="W92" s="3"/>
      <c r="X92" s="3"/>
      <c r="Y92" s="3"/>
    </row>
    <row r="93" spans="1:25" x14ac:dyDescent="0.25">
      <c r="A93" s="3"/>
      <c r="B93" s="428"/>
      <c r="C93" s="425"/>
      <c r="D93" s="425"/>
      <c r="E93" s="425"/>
      <c r="F93" s="248" t="s">
        <v>128</v>
      </c>
      <c r="G93" s="236">
        <v>4400</v>
      </c>
      <c r="H93" s="113">
        <v>1</v>
      </c>
      <c r="I93" s="113">
        <v>1</v>
      </c>
      <c r="J93" s="113">
        <v>1</v>
      </c>
      <c r="K93" s="113">
        <v>1</v>
      </c>
      <c r="L93" s="113">
        <v>1</v>
      </c>
      <c r="M93" s="113">
        <v>1</v>
      </c>
      <c r="N93" s="238">
        <f t="shared" si="39"/>
        <v>4.4000000000000004</v>
      </c>
      <c r="O93" s="238">
        <f t="shared" si="40"/>
        <v>4.4000000000000004</v>
      </c>
      <c r="P93" s="251">
        <f t="shared" si="41"/>
        <v>4.4000000000000004</v>
      </c>
      <c r="Q93" s="417"/>
      <c r="R93" s="417"/>
      <c r="S93" s="417"/>
      <c r="T93" s="423"/>
      <c r="U93" s="414"/>
      <c r="V93" s="423"/>
      <c r="W93" s="3"/>
      <c r="X93" s="3"/>
      <c r="Y93" s="3"/>
    </row>
    <row r="94" spans="1:25" x14ac:dyDescent="0.25">
      <c r="A94" s="3"/>
      <c r="B94" s="428"/>
      <c r="C94" s="425"/>
      <c r="D94" s="425"/>
      <c r="E94" s="425"/>
      <c r="F94" s="248" t="s">
        <v>132</v>
      </c>
      <c r="G94" s="236">
        <v>517</v>
      </c>
      <c r="H94" s="113">
        <v>5</v>
      </c>
      <c r="I94" s="113">
        <v>5</v>
      </c>
      <c r="J94" s="113">
        <v>5</v>
      </c>
      <c r="K94" s="113">
        <v>5</v>
      </c>
      <c r="L94" s="113">
        <v>5</v>
      </c>
      <c r="M94" s="113">
        <v>5</v>
      </c>
      <c r="N94" s="238">
        <f t="shared" si="39"/>
        <v>2.585</v>
      </c>
      <c r="O94" s="238">
        <f t="shared" si="40"/>
        <v>2.585</v>
      </c>
      <c r="P94" s="251">
        <f t="shared" si="41"/>
        <v>2.585</v>
      </c>
      <c r="Q94" s="417"/>
      <c r="R94" s="417"/>
      <c r="S94" s="417"/>
      <c r="T94" s="423"/>
      <c r="U94" s="414"/>
      <c r="V94" s="423"/>
      <c r="W94" s="3"/>
      <c r="X94" s="3"/>
      <c r="Y94" s="3"/>
    </row>
    <row r="95" spans="1:25" x14ac:dyDescent="0.25">
      <c r="A95" s="3"/>
      <c r="B95" s="428"/>
      <c r="C95" s="425"/>
      <c r="D95" s="425"/>
      <c r="E95" s="425"/>
      <c r="F95" s="248" t="s">
        <v>60</v>
      </c>
      <c r="G95" s="236">
        <v>417</v>
      </c>
      <c r="H95" s="113">
        <v>9</v>
      </c>
      <c r="I95" s="113">
        <v>9</v>
      </c>
      <c r="J95" s="113">
        <v>9</v>
      </c>
      <c r="K95" s="113">
        <v>9</v>
      </c>
      <c r="L95" s="113">
        <v>9</v>
      </c>
      <c r="M95" s="113">
        <v>9</v>
      </c>
      <c r="N95" s="238">
        <f t="shared" si="39"/>
        <v>3.7530000000000001</v>
      </c>
      <c r="O95" s="238">
        <f t="shared" si="40"/>
        <v>3.7530000000000001</v>
      </c>
      <c r="P95" s="251">
        <f t="shared" si="41"/>
        <v>3.7530000000000001</v>
      </c>
      <c r="Q95" s="417"/>
      <c r="R95" s="417"/>
      <c r="S95" s="417"/>
      <c r="T95" s="423"/>
      <c r="U95" s="414"/>
      <c r="V95" s="423"/>
      <c r="W95" s="3"/>
      <c r="X95" s="3"/>
      <c r="Y95" s="3"/>
    </row>
    <row r="96" spans="1:25" ht="15" customHeight="1" x14ac:dyDescent="0.25">
      <c r="A96" s="3"/>
      <c r="B96" s="428"/>
      <c r="C96" s="425"/>
      <c r="D96" s="425"/>
      <c r="E96" s="425"/>
      <c r="F96" s="248" t="s">
        <v>140</v>
      </c>
      <c r="G96" s="236">
        <v>2462</v>
      </c>
      <c r="H96" s="113">
        <v>13</v>
      </c>
      <c r="I96" s="113">
        <v>13</v>
      </c>
      <c r="J96" s="113">
        <v>13</v>
      </c>
      <c r="K96" s="113">
        <v>13</v>
      </c>
      <c r="L96" s="113">
        <v>13</v>
      </c>
      <c r="M96" s="113">
        <v>13</v>
      </c>
      <c r="N96" s="238">
        <f t="shared" si="39"/>
        <v>32.006</v>
      </c>
      <c r="O96" s="238">
        <f t="shared" si="40"/>
        <v>32.006</v>
      </c>
      <c r="P96" s="251">
        <f t="shared" si="41"/>
        <v>32.006</v>
      </c>
      <c r="Q96" s="417"/>
      <c r="R96" s="417"/>
      <c r="S96" s="417"/>
      <c r="T96" s="423"/>
      <c r="U96" s="414"/>
      <c r="V96" s="423"/>
      <c r="W96" s="3"/>
      <c r="X96" s="3"/>
      <c r="Y96" s="3"/>
    </row>
    <row r="97" spans="1:25" ht="15" customHeight="1" x14ac:dyDescent="0.25">
      <c r="A97" s="3"/>
      <c r="B97" s="428"/>
      <c r="C97" s="425"/>
      <c r="D97" s="425"/>
      <c r="E97" s="425"/>
      <c r="F97" s="248" t="s">
        <v>129</v>
      </c>
      <c r="G97" s="236">
        <v>4800</v>
      </c>
      <c r="H97" s="113">
        <v>1</v>
      </c>
      <c r="I97" s="113">
        <v>1</v>
      </c>
      <c r="J97" s="113">
        <v>1</v>
      </c>
      <c r="K97" s="113">
        <v>1</v>
      </c>
      <c r="L97" s="113">
        <v>1</v>
      </c>
      <c r="M97" s="113">
        <v>1</v>
      </c>
      <c r="N97" s="238">
        <f t="shared" si="39"/>
        <v>4.8</v>
      </c>
      <c r="O97" s="238">
        <f t="shared" si="40"/>
        <v>4.8</v>
      </c>
      <c r="P97" s="251">
        <f t="shared" si="41"/>
        <v>4.8</v>
      </c>
      <c r="Q97" s="417"/>
      <c r="R97" s="417"/>
      <c r="S97" s="417"/>
      <c r="T97" s="423"/>
      <c r="U97" s="414"/>
      <c r="V97" s="423"/>
      <c r="W97" s="3"/>
      <c r="X97" s="3"/>
      <c r="Y97" s="3"/>
    </row>
    <row r="98" spans="1:25" x14ac:dyDescent="0.25">
      <c r="A98" s="3"/>
      <c r="B98" s="428"/>
      <c r="C98" s="425"/>
      <c r="D98" s="425"/>
      <c r="E98" s="425"/>
      <c r="F98" s="248" t="s">
        <v>130</v>
      </c>
      <c r="G98" s="236">
        <v>80</v>
      </c>
      <c r="H98" s="116">
        <v>0.2</v>
      </c>
      <c r="I98" s="116">
        <v>0.2</v>
      </c>
      <c r="J98" s="116">
        <v>0.2</v>
      </c>
      <c r="K98" s="116">
        <v>0.2</v>
      </c>
      <c r="L98" s="116">
        <v>0.2</v>
      </c>
      <c r="M98" s="116">
        <v>0.2</v>
      </c>
      <c r="N98" s="238">
        <f t="shared" si="39"/>
        <v>1.6E-2</v>
      </c>
      <c r="O98" s="238">
        <f t="shared" si="40"/>
        <v>1.6E-2</v>
      </c>
      <c r="P98" s="251">
        <f t="shared" si="41"/>
        <v>1.6E-2</v>
      </c>
      <c r="Q98" s="417"/>
      <c r="R98" s="417"/>
      <c r="S98" s="417"/>
      <c r="T98" s="423"/>
      <c r="U98" s="414"/>
      <c r="V98" s="423"/>
      <c r="W98" s="3"/>
      <c r="X98" s="3"/>
      <c r="Y98" s="3"/>
    </row>
    <row r="99" spans="1:25" ht="18.75" customHeight="1" x14ac:dyDescent="0.25">
      <c r="A99" s="3"/>
      <c r="B99" s="428"/>
      <c r="C99" s="425"/>
      <c r="D99" s="425"/>
      <c r="E99" s="425"/>
      <c r="F99" s="248" t="s">
        <v>131</v>
      </c>
      <c r="G99" s="236">
        <v>4000</v>
      </c>
      <c r="H99" s="236">
        <v>0.03</v>
      </c>
      <c r="I99" s="236">
        <v>0.03</v>
      </c>
      <c r="J99" s="236">
        <v>0.03</v>
      </c>
      <c r="K99" s="236">
        <v>0.03</v>
      </c>
      <c r="L99" s="236">
        <v>0.03</v>
      </c>
      <c r="M99" s="236">
        <v>0.03</v>
      </c>
      <c r="N99" s="238">
        <f t="shared" si="39"/>
        <v>0.12</v>
      </c>
      <c r="O99" s="238">
        <f t="shared" si="40"/>
        <v>0.12</v>
      </c>
      <c r="P99" s="251">
        <f t="shared" si="41"/>
        <v>0.12</v>
      </c>
      <c r="Q99" s="417"/>
      <c r="R99" s="417"/>
      <c r="S99" s="417"/>
      <c r="T99" s="423"/>
      <c r="U99" s="414"/>
      <c r="V99" s="423"/>
      <c r="W99" s="3"/>
      <c r="X99" s="3"/>
      <c r="Y99" s="3"/>
    </row>
    <row r="100" spans="1:25" ht="18.75" customHeight="1" x14ac:dyDescent="0.25">
      <c r="A100" s="3"/>
      <c r="B100" s="428"/>
      <c r="C100" s="425"/>
      <c r="D100" s="425"/>
      <c r="E100" s="425"/>
      <c r="F100" s="248" t="s">
        <v>132</v>
      </c>
      <c r="G100" s="236">
        <v>517</v>
      </c>
      <c r="H100" s="113">
        <v>1</v>
      </c>
      <c r="I100" s="113">
        <v>1</v>
      </c>
      <c r="J100" s="113">
        <v>1</v>
      </c>
      <c r="K100" s="113">
        <v>1</v>
      </c>
      <c r="L100" s="113">
        <v>1</v>
      </c>
      <c r="M100" s="113">
        <v>1</v>
      </c>
      <c r="N100" s="238">
        <f t="shared" si="39"/>
        <v>0.51700000000000002</v>
      </c>
      <c r="O100" s="238">
        <f t="shared" si="40"/>
        <v>0.51700000000000002</v>
      </c>
      <c r="P100" s="251">
        <f t="shared" si="41"/>
        <v>0.51700000000000002</v>
      </c>
      <c r="Q100" s="418"/>
      <c r="R100" s="418"/>
      <c r="S100" s="418"/>
      <c r="T100" s="423"/>
      <c r="U100" s="415"/>
      <c r="V100" s="423"/>
      <c r="W100" s="3"/>
      <c r="X100" s="3"/>
      <c r="Y100" s="3"/>
    </row>
    <row r="101" spans="1:25" ht="15.75" x14ac:dyDescent="0.25">
      <c r="A101" s="3"/>
      <c r="B101" s="389" t="s">
        <v>96</v>
      </c>
      <c r="C101" s="449">
        <v>200</v>
      </c>
      <c r="D101" s="449">
        <v>200</v>
      </c>
      <c r="E101" s="449">
        <v>200</v>
      </c>
      <c r="F101" s="106" t="s">
        <v>41</v>
      </c>
      <c r="G101" s="236">
        <v>1300</v>
      </c>
      <c r="H101" s="113">
        <v>20</v>
      </c>
      <c r="I101" s="113">
        <v>20</v>
      </c>
      <c r="J101" s="113">
        <v>20</v>
      </c>
      <c r="K101" s="113">
        <v>20</v>
      </c>
      <c r="L101" s="113">
        <v>20</v>
      </c>
      <c r="M101" s="113">
        <v>20</v>
      </c>
      <c r="N101" s="237">
        <f t="shared" si="39"/>
        <v>26</v>
      </c>
      <c r="O101" s="236">
        <f t="shared" si="40"/>
        <v>26</v>
      </c>
      <c r="P101" s="123">
        <f t="shared" ref="P101:P102" si="43">H101*G101/1000</f>
        <v>26</v>
      </c>
      <c r="Q101" s="416">
        <f>SUM(N101:N102)</f>
        <v>29.4</v>
      </c>
      <c r="R101" s="416">
        <f t="shared" ref="R101:S101" si="44">SUM(O101:O102)</f>
        <v>29.4</v>
      </c>
      <c r="S101" s="416">
        <f t="shared" si="44"/>
        <v>29.4</v>
      </c>
      <c r="T101" s="413">
        <f>Q101*1.5</f>
        <v>44.099999999999994</v>
      </c>
      <c r="U101" s="413">
        <f>R101*1.5</f>
        <v>44.099999999999994</v>
      </c>
      <c r="V101" s="462">
        <f>S101*1.5</f>
        <v>44.099999999999994</v>
      </c>
      <c r="W101" s="3"/>
      <c r="X101" s="3"/>
      <c r="Y101" s="3"/>
    </row>
    <row r="102" spans="1:25" ht="15.75" x14ac:dyDescent="0.25">
      <c r="A102" s="3"/>
      <c r="B102" s="390"/>
      <c r="C102" s="451"/>
      <c r="D102" s="451"/>
      <c r="E102" s="451"/>
      <c r="F102" s="106" t="s">
        <v>37</v>
      </c>
      <c r="G102" s="236">
        <v>425</v>
      </c>
      <c r="H102" s="113">
        <v>8</v>
      </c>
      <c r="I102" s="113">
        <v>8</v>
      </c>
      <c r="J102" s="113">
        <v>8</v>
      </c>
      <c r="K102" s="113">
        <v>8</v>
      </c>
      <c r="L102" s="113">
        <v>8</v>
      </c>
      <c r="M102" s="113">
        <v>8</v>
      </c>
      <c r="N102" s="237">
        <f t="shared" si="39"/>
        <v>3.4</v>
      </c>
      <c r="O102" s="236">
        <f t="shared" si="40"/>
        <v>3.4</v>
      </c>
      <c r="P102" s="123">
        <f t="shared" si="43"/>
        <v>3.4</v>
      </c>
      <c r="Q102" s="418"/>
      <c r="R102" s="418"/>
      <c r="S102" s="418"/>
      <c r="T102" s="415"/>
      <c r="U102" s="415"/>
      <c r="V102" s="412"/>
      <c r="W102" s="3"/>
      <c r="X102" s="3"/>
      <c r="Y102" s="3"/>
    </row>
    <row r="103" spans="1:25" ht="30.75" thickBot="1" x14ac:dyDescent="0.3">
      <c r="A103" s="3"/>
      <c r="B103" s="124" t="s">
        <v>109</v>
      </c>
      <c r="C103" s="125">
        <v>30</v>
      </c>
      <c r="D103" s="125">
        <v>50</v>
      </c>
      <c r="E103" s="125">
        <v>50</v>
      </c>
      <c r="F103" s="126" t="s">
        <v>109</v>
      </c>
      <c r="G103" s="271">
        <v>550</v>
      </c>
      <c r="H103" s="113">
        <v>30</v>
      </c>
      <c r="I103" s="113">
        <v>50</v>
      </c>
      <c r="J103" s="113">
        <v>50</v>
      </c>
      <c r="K103" s="113">
        <v>30</v>
      </c>
      <c r="L103" s="113">
        <v>50</v>
      </c>
      <c r="M103" s="113">
        <v>50</v>
      </c>
      <c r="N103" s="236">
        <f t="shared" si="39"/>
        <v>16.5</v>
      </c>
      <c r="O103" s="236">
        <f t="shared" si="40"/>
        <v>27.5</v>
      </c>
      <c r="P103" s="236">
        <f t="shared" ref="P103" si="45">J103*G103/1000</f>
        <v>27.5</v>
      </c>
      <c r="Q103" s="236">
        <f>N103</f>
        <v>16.5</v>
      </c>
      <c r="R103" s="236">
        <f t="shared" ref="R103:S103" si="46">O103</f>
        <v>27.5</v>
      </c>
      <c r="S103" s="236">
        <f t="shared" si="46"/>
        <v>27.5</v>
      </c>
      <c r="T103" s="242">
        <f>Q103*1.5</f>
        <v>24.75</v>
      </c>
      <c r="U103" s="242">
        <f>R103*1.5</f>
        <v>41.25</v>
      </c>
      <c r="V103" s="240">
        <f>S103*1.5</f>
        <v>41.25</v>
      </c>
      <c r="W103" s="3"/>
      <c r="X103" s="3"/>
      <c r="Y103" s="3"/>
    </row>
    <row r="104" spans="1:25" ht="15.75" thickBot="1" x14ac:dyDescent="0.3">
      <c r="A104" s="3"/>
      <c r="B104" s="495"/>
      <c r="C104" s="496"/>
      <c r="D104" s="496"/>
      <c r="E104" s="496"/>
      <c r="F104" s="496"/>
      <c r="G104" s="496"/>
      <c r="H104" s="496"/>
      <c r="I104" s="496"/>
      <c r="J104" s="496"/>
      <c r="K104" s="496"/>
      <c r="L104" s="496"/>
      <c r="M104" s="496"/>
      <c r="N104" s="496"/>
      <c r="O104" s="496"/>
      <c r="P104" s="497"/>
      <c r="Q104" s="160">
        <f>SUM(Q80:Q103)</f>
        <v>403.23</v>
      </c>
      <c r="R104" s="160">
        <f t="shared" ref="R104:V104" si="47">SUM(R80:R103)</f>
        <v>503.77299999999997</v>
      </c>
      <c r="S104" s="160">
        <f t="shared" si="47"/>
        <v>591.09199999999998</v>
      </c>
      <c r="T104" s="160">
        <f t="shared" si="47"/>
        <v>604.84500000000003</v>
      </c>
      <c r="U104" s="160">
        <f t="shared" si="47"/>
        <v>755.65949999999987</v>
      </c>
      <c r="V104" s="214">
        <f t="shared" si="47"/>
        <v>886.63800000000003</v>
      </c>
      <c r="W104" s="3"/>
      <c r="X104" s="3"/>
      <c r="Y104" s="3"/>
    </row>
    <row r="105" spans="1:25" ht="15.75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2"/>
      <c r="R111" s="2"/>
      <c r="S111" s="2"/>
      <c r="T111" s="2"/>
      <c r="U111" s="2"/>
    </row>
    <row r="112" spans="1:25" ht="15.75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2"/>
      <c r="R112" s="2"/>
      <c r="S112" s="2"/>
      <c r="T112" s="2"/>
      <c r="U112" s="2"/>
    </row>
    <row r="113" spans="2:21" ht="15.75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2"/>
      <c r="R113" s="2"/>
      <c r="S113" s="2"/>
      <c r="T113" s="2"/>
      <c r="U113" s="2"/>
    </row>
    <row r="114" spans="2:2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</sheetData>
  <mergeCells count="191">
    <mergeCell ref="B2:P2"/>
    <mergeCell ref="B6:B7"/>
    <mergeCell ref="C6:E6"/>
    <mergeCell ref="F6:F7"/>
    <mergeCell ref="G6:G7"/>
    <mergeCell ref="H6:J6"/>
    <mergeCell ref="K6:M6"/>
    <mergeCell ref="N6:P6"/>
    <mergeCell ref="Q6:S6"/>
    <mergeCell ref="T6:V6"/>
    <mergeCell ref="B8:V8"/>
    <mergeCell ref="B9:V9"/>
    <mergeCell ref="B10:B11"/>
    <mergeCell ref="C10:C11"/>
    <mergeCell ref="D10:D11"/>
    <mergeCell ref="E10:E11"/>
    <mergeCell ref="Q10:Q11"/>
    <mergeCell ref="R10:R11"/>
    <mergeCell ref="S10:S11"/>
    <mergeCell ref="T10:T11"/>
    <mergeCell ref="U10:U11"/>
    <mergeCell ref="V10:V11"/>
    <mergeCell ref="V18:V20"/>
    <mergeCell ref="B23:P23"/>
    <mergeCell ref="B24:V24"/>
    <mergeCell ref="S12:S17"/>
    <mergeCell ref="T12:T17"/>
    <mergeCell ref="U12:U17"/>
    <mergeCell ref="V12:V17"/>
    <mergeCell ref="B18:B20"/>
    <mergeCell ref="C18:C20"/>
    <mergeCell ref="D18:D20"/>
    <mergeCell ref="E18:E20"/>
    <mergeCell ref="Q18:Q20"/>
    <mergeCell ref="R18:R20"/>
    <mergeCell ref="B12:B17"/>
    <mergeCell ref="C12:C17"/>
    <mergeCell ref="D12:D17"/>
    <mergeCell ref="E12:E17"/>
    <mergeCell ref="Q12:Q17"/>
    <mergeCell ref="R12:R17"/>
    <mergeCell ref="S18:S20"/>
    <mergeCell ref="T18:T20"/>
    <mergeCell ref="U18:U20"/>
    <mergeCell ref="S25:S34"/>
    <mergeCell ref="T25:T34"/>
    <mergeCell ref="U25:U34"/>
    <mergeCell ref="V25:V34"/>
    <mergeCell ref="B35:B37"/>
    <mergeCell ref="C35:C37"/>
    <mergeCell ref="D35:D37"/>
    <mergeCell ref="E35:E37"/>
    <mergeCell ref="Q35:Q37"/>
    <mergeCell ref="R35:R37"/>
    <mergeCell ref="B25:B34"/>
    <mergeCell ref="C25:C34"/>
    <mergeCell ref="D25:D34"/>
    <mergeCell ref="E25:E34"/>
    <mergeCell ref="Q25:Q34"/>
    <mergeCell ref="R25:R34"/>
    <mergeCell ref="S38:S39"/>
    <mergeCell ref="T38:T39"/>
    <mergeCell ref="U38:U39"/>
    <mergeCell ref="V38:V39"/>
    <mergeCell ref="B41:P41"/>
    <mergeCell ref="B42:V42"/>
    <mergeCell ref="S35:S37"/>
    <mergeCell ref="T35:T37"/>
    <mergeCell ref="U35:U37"/>
    <mergeCell ref="V35:V37"/>
    <mergeCell ref="B38:B39"/>
    <mergeCell ref="C38:C39"/>
    <mergeCell ref="D38:D39"/>
    <mergeCell ref="E38:E39"/>
    <mergeCell ref="Q38:Q39"/>
    <mergeCell ref="R38:R39"/>
    <mergeCell ref="S44:S49"/>
    <mergeCell ref="T44:T49"/>
    <mergeCell ref="U44:U49"/>
    <mergeCell ref="V44:V49"/>
    <mergeCell ref="B50:B52"/>
    <mergeCell ref="C50:C52"/>
    <mergeCell ref="D50:D52"/>
    <mergeCell ref="E50:E52"/>
    <mergeCell ref="Q50:Q52"/>
    <mergeCell ref="R50:R52"/>
    <mergeCell ref="B44:B49"/>
    <mergeCell ref="C44:C49"/>
    <mergeCell ref="D44:D49"/>
    <mergeCell ref="E44:E49"/>
    <mergeCell ref="Q44:Q49"/>
    <mergeCell ref="R44:R49"/>
    <mergeCell ref="S50:S52"/>
    <mergeCell ref="T50:T52"/>
    <mergeCell ref="U50:U52"/>
    <mergeCell ref="V50:V52"/>
    <mergeCell ref="V57:V58"/>
    <mergeCell ref="B61:P61"/>
    <mergeCell ref="B62:P62"/>
    <mergeCell ref="S53:S55"/>
    <mergeCell ref="T53:T55"/>
    <mergeCell ref="U53:U55"/>
    <mergeCell ref="V53:V55"/>
    <mergeCell ref="B57:B58"/>
    <mergeCell ref="C57:C58"/>
    <mergeCell ref="D57:D58"/>
    <mergeCell ref="E57:E58"/>
    <mergeCell ref="Q57:Q58"/>
    <mergeCell ref="R57:R58"/>
    <mergeCell ref="B53:B55"/>
    <mergeCell ref="C53:C55"/>
    <mergeCell ref="D53:D55"/>
    <mergeCell ref="E53:E55"/>
    <mergeCell ref="Q53:Q55"/>
    <mergeCell ref="R53:R55"/>
    <mergeCell ref="S57:S58"/>
    <mergeCell ref="T57:T58"/>
    <mergeCell ref="U57:U58"/>
    <mergeCell ref="S63:S68"/>
    <mergeCell ref="T63:T68"/>
    <mergeCell ref="U63:U68"/>
    <mergeCell ref="V63:V68"/>
    <mergeCell ref="B69:B73"/>
    <mergeCell ref="C69:C73"/>
    <mergeCell ref="D69:D73"/>
    <mergeCell ref="E69:E73"/>
    <mergeCell ref="Q69:Q73"/>
    <mergeCell ref="R69:R73"/>
    <mergeCell ref="B63:B68"/>
    <mergeCell ref="C63:C68"/>
    <mergeCell ref="D63:D68"/>
    <mergeCell ref="E63:E68"/>
    <mergeCell ref="Q63:Q68"/>
    <mergeCell ref="R63:R68"/>
    <mergeCell ref="S74:S76"/>
    <mergeCell ref="T74:T76"/>
    <mergeCell ref="U74:U76"/>
    <mergeCell ref="V74:V76"/>
    <mergeCell ref="B78:P78"/>
    <mergeCell ref="B79:P79"/>
    <mergeCell ref="S69:S73"/>
    <mergeCell ref="T69:T73"/>
    <mergeCell ref="U69:U73"/>
    <mergeCell ref="V69:V73"/>
    <mergeCell ref="B74:B76"/>
    <mergeCell ref="C74:C76"/>
    <mergeCell ref="D74:D76"/>
    <mergeCell ref="E74:E76"/>
    <mergeCell ref="Q74:Q76"/>
    <mergeCell ref="R74:R76"/>
    <mergeCell ref="S80:S83"/>
    <mergeCell ref="T80:T83"/>
    <mergeCell ref="U80:U83"/>
    <mergeCell ref="V80:V83"/>
    <mergeCell ref="B84:B89"/>
    <mergeCell ref="C84:C89"/>
    <mergeCell ref="D84:D89"/>
    <mergeCell ref="E84:E89"/>
    <mergeCell ref="Q84:Q89"/>
    <mergeCell ref="R84:R89"/>
    <mergeCell ref="B80:B83"/>
    <mergeCell ref="C80:C83"/>
    <mergeCell ref="D80:D83"/>
    <mergeCell ref="E80:E83"/>
    <mergeCell ref="Q80:Q83"/>
    <mergeCell ref="R80:R83"/>
    <mergeCell ref="S84:S89"/>
    <mergeCell ref="T84:T89"/>
    <mergeCell ref="U84:U89"/>
    <mergeCell ref="V84:V89"/>
    <mergeCell ref="V101:V102"/>
    <mergeCell ref="B104:P104"/>
    <mergeCell ref="S90:S100"/>
    <mergeCell ref="T90:T100"/>
    <mergeCell ref="U90:U100"/>
    <mergeCell ref="V90:V100"/>
    <mergeCell ref="B101:B102"/>
    <mergeCell ref="C101:C102"/>
    <mergeCell ref="D101:D102"/>
    <mergeCell ref="E101:E102"/>
    <mergeCell ref="Q101:Q102"/>
    <mergeCell ref="R101:R102"/>
    <mergeCell ref="B90:B100"/>
    <mergeCell ref="C90:C100"/>
    <mergeCell ref="D90:D100"/>
    <mergeCell ref="E90:E100"/>
    <mergeCell ref="Q90:Q100"/>
    <mergeCell ref="R90:R100"/>
    <mergeCell ref="S101:S102"/>
    <mergeCell ref="T101:T102"/>
    <mergeCell ref="U101:U10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9BEE-F23C-4588-8009-2AD1BFF52BB5}">
  <dimension ref="A2:I46"/>
  <sheetViews>
    <sheetView tabSelected="1" view="pageBreakPreview" topLeftCell="A30" zoomScaleNormal="100" zoomScaleSheetLayoutView="100" workbookViewId="0">
      <selection activeCell="F46" sqref="F46"/>
    </sheetView>
  </sheetViews>
  <sheetFormatPr defaultRowHeight="15" x14ac:dyDescent="0.25"/>
  <cols>
    <col min="2" max="2" width="14.5703125" customWidth="1"/>
    <col min="3" max="3" width="16.140625" customWidth="1"/>
    <col min="4" max="4" width="10.28515625" customWidth="1"/>
    <col min="7" max="7" width="12.42578125" customWidth="1"/>
    <col min="8" max="9" width="11.42578125" bestFit="1" customWidth="1"/>
  </cols>
  <sheetData>
    <row r="2" spans="1:9" ht="21" thickBot="1" x14ac:dyDescent="0.35">
      <c r="A2" s="10"/>
      <c r="B2" s="557" t="s">
        <v>15</v>
      </c>
      <c r="C2" s="557"/>
      <c r="D2" s="557"/>
      <c r="E2" s="557"/>
      <c r="F2" s="557"/>
      <c r="G2" s="10"/>
      <c r="H2" s="10"/>
      <c r="I2" s="10"/>
    </row>
    <row r="3" spans="1:9" ht="29.25" customHeight="1" x14ac:dyDescent="0.25">
      <c r="A3" s="554" t="s">
        <v>28</v>
      </c>
      <c r="B3" s="559"/>
      <c r="C3" s="561" t="s">
        <v>16</v>
      </c>
      <c r="D3" s="563" t="s">
        <v>6</v>
      </c>
      <c r="E3" s="564"/>
      <c r="F3" s="565"/>
      <c r="G3" s="468" t="s">
        <v>108</v>
      </c>
      <c r="H3" s="468"/>
      <c r="I3" s="469"/>
    </row>
    <row r="4" spans="1:9" ht="28.5" x14ac:dyDescent="0.25">
      <c r="A4" s="555"/>
      <c r="B4" s="560"/>
      <c r="C4" s="562"/>
      <c r="D4" s="9" t="s">
        <v>13</v>
      </c>
      <c r="E4" s="9" t="s">
        <v>7</v>
      </c>
      <c r="F4" s="9" t="s">
        <v>8</v>
      </c>
      <c r="G4" s="9" t="s">
        <v>13</v>
      </c>
      <c r="H4" s="9" t="s">
        <v>7</v>
      </c>
      <c r="I4" s="5" t="s">
        <v>8</v>
      </c>
    </row>
    <row r="5" spans="1:9" x14ac:dyDescent="0.25">
      <c r="A5" s="555"/>
      <c r="B5" s="551" t="s">
        <v>103</v>
      </c>
      <c r="C5" s="6" t="s">
        <v>18</v>
      </c>
      <c r="D5" s="7">
        <f>'лето-осень 1н'!Q24</f>
        <v>379.077</v>
      </c>
      <c r="E5" s="7">
        <f>'лето-осень 1н'!R24</f>
        <v>439.09500000000003</v>
      </c>
      <c r="F5" s="7">
        <f>'лето-осень 1н'!S24</f>
        <v>489.25399999999991</v>
      </c>
      <c r="G5" s="108">
        <f>'лето-осень 1н'!T24</f>
        <v>568.6155</v>
      </c>
      <c r="H5" s="108">
        <f>'лето-осень 1н'!U24</f>
        <v>658.64250000000004</v>
      </c>
      <c r="I5" s="108">
        <f>'лето-осень 1н'!V24</f>
        <v>733.88099999999997</v>
      </c>
    </row>
    <row r="6" spans="1:9" x14ac:dyDescent="0.25">
      <c r="A6" s="555"/>
      <c r="B6" s="552"/>
      <c r="C6" s="6" t="s">
        <v>19</v>
      </c>
      <c r="D6" s="7">
        <f>'лето-осень 1н'!Q46</f>
        <v>516.34050000000002</v>
      </c>
      <c r="E6" s="7">
        <f>'лето-осень 1н'!R46</f>
        <v>591.90949999999998</v>
      </c>
      <c r="F6" s="7">
        <f>'лето-осень 1н'!S46</f>
        <v>643.58900000000006</v>
      </c>
      <c r="G6" s="108">
        <f>'лето-осень 1н'!T46</f>
        <v>774.51074999999992</v>
      </c>
      <c r="H6" s="108">
        <f>'лето-осень 1н'!U46</f>
        <v>887.86424999999997</v>
      </c>
      <c r="I6" s="108">
        <f>'лето-осень 1н'!V46</f>
        <v>965.38350000000003</v>
      </c>
    </row>
    <row r="7" spans="1:9" x14ac:dyDescent="0.25">
      <c r="A7" s="555"/>
      <c r="B7" s="552"/>
      <c r="C7" s="6" t="s">
        <v>20</v>
      </c>
      <c r="D7" s="7">
        <f>'лето-осень 1н'!Q63</f>
        <v>448.18871999999999</v>
      </c>
      <c r="E7" s="7">
        <f>'лето-осень 1н'!R63</f>
        <v>483.37271999999996</v>
      </c>
      <c r="F7" s="7">
        <f>'лето-осень 1н'!S63</f>
        <v>487.04672000000005</v>
      </c>
      <c r="G7" s="108">
        <f>'лето-осень 1н'!T63</f>
        <v>672.28307999999993</v>
      </c>
      <c r="H7" s="108">
        <f>'лето-осень 1н'!U63</f>
        <v>725.05907999999999</v>
      </c>
      <c r="I7" s="108">
        <f>'лето-осень 1н'!V63</f>
        <v>730.57008000000008</v>
      </c>
    </row>
    <row r="8" spans="1:9" x14ac:dyDescent="0.25">
      <c r="A8" s="555"/>
      <c r="B8" s="552"/>
      <c r="C8" s="6" t="s">
        <v>21</v>
      </c>
      <c r="D8" s="7">
        <f>'лето-осень 1н'!Q84</f>
        <v>436.875</v>
      </c>
      <c r="E8" s="7">
        <f>'лето-осень 1н'!R84</f>
        <v>503.13199999999995</v>
      </c>
      <c r="F8" s="7">
        <f>'лето-осень 1н'!S84</f>
        <v>540.40300000000002</v>
      </c>
      <c r="G8" s="108">
        <f>'лето-осень 1н'!T84</f>
        <v>655.31250000000011</v>
      </c>
      <c r="H8" s="108">
        <f>'лето-осень 1н'!U84</f>
        <v>754.69799999999998</v>
      </c>
      <c r="I8" s="108">
        <f>'лето-осень 1н'!V84</f>
        <v>810.60450000000003</v>
      </c>
    </row>
    <row r="9" spans="1:9" x14ac:dyDescent="0.25">
      <c r="A9" s="555"/>
      <c r="B9" s="553"/>
      <c r="C9" s="6" t="s">
        <v>22</v>
      </c>
      <c r="D9" s="7">
        <f>'лето-осень 1н'!Q110</f>
        <v>498.57000000000005</v>
      </c>
      <c r="E9" s="7">
        <f>'лето-осень 1н'!R110</f>
        <v>586.78599999999994</v>
      </c>
      <c r="F9" s="7">
        <f>'лето-осень 1н'!S110</f>
        <v>664.30100000000004</v>
      </c>
      <c r="G9" s="108">
        <f>'лето-осень 1н'!T110</f>
        <v>747.85500000000002</v>
      </c>
      <c r="H9" s="108">
        <f>'лето-осень 1н'!U110</f>
        <v>880.17900000000009</v>
      </c>
      <c r="I9" s="108">
        <f>'лето-осень 1н'!V110</f>
        <v>996.45150000000012</v>
      </c>
    </row>
    <row r="10" spans="1:9" x14ac:dyDescent="0.25">
      <c r="A10" s="555"/>
      <c r="B10" s="551" t="s">
        <v>102</v>
      </c>
      <c r="C10" s="6" t="s">
        <v>18</v>
      </c>
      <c r="D10" s="7">
        <f>'лето-осень 2н'!Q27</f>
        <v>495.26944000000003</v>
      </c>
      <c r="E10" s="7">
        <f>'лето-осень 2н'!R27</f>
        <v>533.11343999999997</v>
      </c>
      <c r="F10" s="7">
        <f>'лето-осень 2н'!S27</f>
        <v>537.70744000000002</v>
      </c>
      <c r="G10" s="108">
        <f>'лето-осень 2н'!T27</f>
        <v>742.90416000000005</v>
      </c>
      <c r="H10" s="108">
        <f>'лето-осень 2н'!U27</f>
        <v>799.67016000000001</v>
      </c>
      <c r="I10" s="108">
        <f>'лето-осень 2н'!V27</f>
        <v>806.56116000000009</v>
      </c>
    </row>
    <row r="11" spans="1:9" x14ac:dyDescent="0.25">
      <c r="A11" s="555"/>
      <c r="B11" s="552"/>
      <c r="C11" s="6" t="s">
        <v>19</v>
      </c>
      <c r="D11" s="7">
        <f>'лето-осень 2н'!Q45</f>
        <v>467.01900000000001</v>
      </c>
      <c r="E11" s="7">
        <f>'лето-осень 2н'!R45</f>
        <v>531.22400000000005</v>
      </c>
      <c r="F11" s="7">
        <f>'лето-осень 2н'!S45</f>
        <v>589.51800000000003</v>
      </c>
      <c r="G11" s="108">
        <f>'лето-осень 2н'!T45</f>
        <v>700.52850000000001</v>
      </c>
      <c r="H11" s="108">
        <f>'лето-осень 2н'!U45</f>
        <v>796.83600000000001</v>
      </c>
      <c r="I11" s="108">
        <f>'лето-осень 2н'!V45</f>
        <v>884.27700000000004</v>
      </c>
    </row>
    <row r="12" spans="1:9" x14ac:dyDescent="0.25">
      <c r="A12" s="555"/>
      <c r="B12" s="552"/>
      <c r="C12" s="6" t="s">
        <v>20</v>
      </c>
      <c r="D12" s="7">
        <f>'лето-осень 2н'!Q64</f>
        <v>375.66899999999998</v>
      </c>
      <c r="E12" s="7">
        <f>'лето-осень 2н'!R64</f>
        <v>420.79399999999998</v>
      </c>
      <c r="F12" s="7">
        <f>'лето-осень 2н'!S64</f>
        <v>451.26900000000001</v>
      </c>
      <c r="G12" s="108">
        <f>'лето-осень 2н'!T64</f>
        <v>563.50350000000003</v>
      </c>
      <c r="H12" s="108">
        <f>'лето-осень 2н'!U64</f>
        <v>631.19100000000003</v>
      </c>
      <c r="I12" s="108">
        <f>'лето-осень 2н'!V64</f>
        <v>676.90350000000001</v>
      </c>
    </row>
    <row r="13" spans="1:9" x14ac:dyDescent="0.25">
      <c r="A13" s="555"/>
      <c r="B13" s="552"/>
      <c r="C13" s="6" t="s">
        <v>21</v>
      </c>
      <c r="D13" s="7">
        <f>'лето-осень 2н'!Q83</f>
        <v>465.79550000000006</v>
      </c>
      <c r="E13" s="7">
        <f>'лето-осень 2н'!R83</f>
        <v>566.59</v>
      </c>
      <c r="F13" s="7">
        <f>'лето-осень 2н'!S83</f>
        <v>565.14550000000008</v>
      </c>
      <c r="G13" s="108">
        <f>'лето-осень 2н'!T83</f>
        <v>698.69325000000003</v>
      </c>
      <c r="H13" s="108">
        <f>'лето-осень 2н'!U83</f>
        <v>849.88499999999999</v>
      </c>
      <c r="I13" s="108">
        <f>'лето-осень 2н'!V83</f>
        <v>847.7182499999999</v>
      </c>
    </row>
    <row r="14" spans="1:9" x14ac:dyDescent="0.25">
      <c r="A14" s="555"/>
      <c r="B14" s="553"/>
      <c r="C14" s="6" t="s">
        <v>22</v>
      </c>
      <c r="D14" s="7">
        <f>'лето-осень 2н'!Q112</f>
        <v>411.29399999999998</v>
      </c>
      <c r="E14" s="7">
        <f>'лето-осень 2н'!R112</f>
        <v>509.00949999999995</v>
      </c>
      <c r="F14" s="7">
        <f>'лето-осень 2н'!S112</f>
        <v>589.67999999999995</v>
      </c>
      <c r="G14" s="108">
        <f>'лето-осень 2н'!T112</f>
        <v>616.94100000000003</v>
      </c>
      <c r="H14" s="108">
        <f>'лето-осень 2н'!U112</f>
        <v>763.51424999999983</v>
      </c>
      <c r="I14" s="108">
        <f>'лето-осень 2н'!V112</f>
        <v>884.52</v>
      </c>
    </row>
    <row r="15" spans="1:9" x14ac:dyDescent="0.25">
      <c r="A15" s="555"/>
      <c r="B15" s="551" t="s">
        <v>104</v>
      </c>
      <c r="C15" s="8" t="s">
        <v>18</v>
      </c>
      <c r="D15" s="107">
        <f>'лето-осень 3н '!Q27</f>
        <v>380.92399999999998</v>
      </c>
      <c r="E15" s="107">
        <f>'лето-осень 3н '!R27</f>
        <v>432.97500000000002</v>
      </c>
      <c r="F15" s="107">
        <f>'лето-осень 3н '!S27</f>
        <v>498.16600000000005</v>
      </c>
      <c r="G15" s="108">
        <f>'лето-осень 3н '!T27</f>
        <v>573.59942000000001</v>
      </c>
      <c r="H15" s="108">
        <f>'лето-осень 3н '!U27</f>
        <v>652.00427999999988</v>
      </c>
      <c r="I15" s="108">
        <f>'лето-осень 3н '!V27</f>
        <v>750.35039000000006</v>
      </c>
    </row>
    <row r="16" spans="1:9" x14ac:dyDescent="0.25">
      <c r="A16" s="555"/>
      <c r="B16" s="552"/>
      <c r="C16" s="6" t="s">
        <v>19</v>
      </c>
      <c r="D16" s="108">
        <f>'лето-осень 3н '!Q47</f>
        <v>602.45900000000006</v>
      </c>
      <c r="E16" s="108">
        <f>'лето-осень 3н '!R47</f>
        <v>679.34</v>
      </c>
      <c r="F16" s="108">
        <f>'лето-осень 3н '!S47</f>
        <v>854.7589999999999</v>
      </c>
      <c r="G16" s="108">
        <f>'лето-осень 3н '!T47</f>
        <v>903.68850000000009</v>
      </c>
      <c r="H16" s="108">
        <f>'лето-осень 3н '!U47</f>
        <v>1019.0100000000001</v>
      </c>
      <c r="I16" s="108">
        <f>'лето-осень 3н '!V47</f>
        <v>1282.1385</v>
      </c>
    </row>
    <row r="17" spans="1:9" x14ac:dyDescent="0.25">
      <c r="A17" s="555"/>
      <c r="B17" s="552"/>
      <c r="C17" s="6" t="s">
        <v>20</v>
      </c>
      <c r="D17" s="108">
        <f>'лето-осень 3н '!Q73</f>
        <v>277.31099999999998</v>
      </c>
      <c r="E17" s="108">
        <f>'лето-осень 3н '!R73</f>
        <v>329.93799999999999</v>
      </c>
      <c r="F17" s="108">
        <f>'лето-осень 3н '!S73</f>
        <v>369.33299999999997</v>
      </c>
      <c r="G17" s="108">
        <f>'лето-осень 3н '!T73</f>
        <v>415.9665</v>
      </c>
      <c r="H17" s="108">
        <f>'лето-осень 3н '!U73</f>
        <v>494.90700000000004</v>
      </c>
      <c r="I17" s="108">
        <f>'лето-осень 3н '!V73</f>
        <v>553.99950000000001</v>
      </c>
    </row>
    <row r="18" spans="1:9" x14ac:dyDescent="0.25">
      <c r="A18" s="555"/>
      <c r="B18" s="552"/>
      <c r="C18" s="6" t="s">
        <v>21</v>
      </c>
      <c r="D18" s="108">
        <f>'лето-осень 3н '!Q94</f>
        <v>516.14300000000003</v>
      </c>
      <c r="E18" s="108">
        <f>'лето-осень 3н '!R94</f>
        <v>582.4</v>
      </c>
      <c r="F18" s="108">
        <f>'лето-осень 3н '!S94</f>
        <v>619.67100000000005</v>
      </c>
      <c r="G18" s="108">
        <f>'лето-осень 3н '!T94</f>
        <v>774.21450000000004</v>
      </c>
      <c r="H18" s="108">
        <f>'лето-осень 3н '!U94</f>
        <v>873.59999999999991</v>
      </c>
      <c r="I18" s="108">
        <f>'лето-осень 3н '!V94</f>
        <v>929.50649999999996</v>
      </c>
    </row>
    <row r="19" spans="1:9" x14ac:dyDescent="0.25">
      <c r="A19" s="555"/>
      <c r="B19" s="553"/>
      <c r="C19" s="6" t="s">
        <v>22</v>
      </c>
      <c r="D19" s="108">
        <f>'лето-осень 3н '!Q110</f>
        <v>419.44071999999994</v>
      </c>
      <c r="E19" s="108">
        <f>'лето-осень 3н '!R110</f>
        <v>443.58776</v>
      </c>
      <c r="F19" s="108">
        <f>'лето-осень 3н '!S110</f>
        <v>447.58771999999999</v>
      </c>
      <c r="G19" s="108">
        <f>'лето-осень 3н '!T110</f>
        <v>629.16107999999997</v>
      </c>
      <c r="H19" s="108">
        <f>'лето-осень 3н '!U110</f>
        <v>665.38164000000006</v>
      </c>
      <c r="I19" s="108">
        <f>'лето-осень 3н '!V110</f>
        <v>671.38157999999999</v>
      </c>
    </row>
    <row r="20" spans="1:9" x14ac:dyDescent="0.25">
      <c r="A20" s="555"/>
      <c r="B20" s="551" t="s">
        <v>105</v>
      </c>
      <c r="C20" s="6" t="s">
        <v>18</v>
      </c>
      <c r="D20" s="107">
        <f>'лето-осень 4н '!Q23</f>
        <v>455.09572000000003</v>
      </c>
      <c r="E20" s="107">
        <f>'лето-осень 4н '!R23</f>
        <v>503.03071999999997</v>
      </c>
      <c r="F20" s="107">
        <f>'лето-осень 4н '!S23</f>
        <v>531.59371999999996</v>
      </c>
      <c r="G20" s="107">
        <f>'лето-осень 4н '!T23</f>
        <v>682.64358000000004</v>
      </c>
      <c r="H20" s="107">
        <f>'лето-осень 4н '!U23</f>
        <v>754.54607999999996</v>
      </c>
      <c r="I20" s="107">
        <f>'лето-осень 4н '!V23</f>
        <v>797.39058</v>
      </c>
    </row>
    <row r="21" spans="1:9" x14ac:dyDescent="0.25">
      <c r="A21" s="555"/>
      <c r="B21" s="552"/>
      <c r="C21" s="6" t="s">
        <v>19</v>
      </c>
      <c r="D21" s="107">
        <f>'лето-осень 4н '!Q41</f>
        <v>570.81200000000001</v>
      </c>
      <c r="E21" s="107">
        <f>'лето-осень 4н '!R41</f>
        <v>635.01700000000005</v>
      </c>
      <c r="F21" s="107">
        <f>'лето-осень 4н '!S41</f>
        <v>697.81099999999992</v>
      </c>
      <c r="G21" s="107">
        <f>'лето-осень 4н '!T41</f>
        <v>856.21800000000007</v>
      </c>
      <c r="H21" s="107">
        <f>'лето-осень 4н '!U41</f>
        <v>952.52549999999997</v>
      </c>
      <c r="I21" s="107">
        <f>'лето-осень 4н '!V41</f>
        <v>1046.7164999999998</v>
      </c>
    </row>
    <row r="22" spans="1:9" x14ac:dyDescent="0.25">
      <c r="A22" s="555"/>
      <c r="B22" s="552"/>
      <c r="C22" s="6" t="s">
        <v>20</v>
      </c>
      <c r="D22" s="107">
        <f>'лето-осень 4н '!Q61</f>
        <v>431.95899999999995</v>
      </c>
      <c r="E22" s="107">
        <f>'лето-осень 4н '!R61</f>
        <v>484.17999999999995</v>
      </c>
      <c r="F22" s="107">
        <f>'лето-осень 4н '!S61</f>
        <v>524.029</v>
      </c>
      <c r="G22" s="107">
        <f>'лето-осень 4н '!T61</f>
        <v>647.93849999999998</v>
      </c>
      <c r="H22" s="107">
        <f>'лето-осень 4н '!U61</f>
        <v>726.27</v>
      </c>
      <c r="I22" s="107">
        <f>'лето-осень 4н '!V61</f>
        <v>786.04349999999999</v>
      </c>
    </row>
    <row r="23" spans="1:9" x14ac:dyDescent="0.25">
      <c r="A23" s="555"/>
      <c r="B23" s="552"/>
      <c r="C23" s="6" t="s">
        <v>21</v>
      </c>
      <c r="D23" s="107">
        <f>'лето-осень 4н '!Q78</f>
        <v>453.91100000000006</v>
      </c>
      <c r="E23" s="107">
        <f>'лето-осень 4н '!R78</f>
        <v>478.85799999999995</v>
      </c>
      <c r="F23" s="107">
        <f>'лето-осень 4н '!S78</f>
        <v>494.78300000000002</v>
      </c>
      <c r="G23" s="107">
        <f>'лето-осень 4н '!T78</f>
        <v>680.86649999999997</v>
      </c>
      <c r="H23" s="107">
        <f>'лето-осень 4н '!U78</f>
        <v>718.28700000000003</v>
      </c>
      <c r="I23" s="107">
        <f>'лето-осень 4н '!V78</f>
        <v>742.17450000000008</v>
      </c>
    </row>
    <row r="24" spans="1:9" x14ac:dyDescent="0.25">
      <c r="A24" s="558"/>
      <c r="B24" s="553"/>
      <c r="C24" s="6" t="s">
        <v>22</v>
      </c>
      <c r="D24" s="107">
        <f>'лето-осень 4н '!Q104</f>
        <v>378.22999999999996</v>
      </c>
      <c r="E24" s="107">
        <f>'лето-осень 4н '!R104</f>
        <v>471.27299999999997</v>
      </c>
      <c r="F24" s="107">
        <f>'лето-осень 4н '!S104</f>
        <v>551.09199999999998</v>
      </c>
      <c r="G24" s="107">
        <f>'лето-осень 4н '!T104</f>
        <v>567.34500000000003</v>
      </c>
      <c r="H24" s="107">
        <f>'лето-осень 4н '!U104</f>
        <v>706.90949999999998</v>
      </c>
      <c r="I24" s="107">
        <f>'лето-осень 4н '!V104</f>
        <v>826.63800000000003</v>
      </c>
    </row>
    <row r="25" spans="1:9" x14ac:dyDescent="0.25">
      <c r="A25" s="554" t="s">
        <v>97</v>
      </c>
      <c r="B25" s="551" t="s">
        <v>103</v>
      </c>
      <c r="C25" s="6" t="s">
        <v>18</v>
      </c>
      <c r="D25" s="107">
        <f>'зима-весна 1н '!Q28</f>
        <v>391.88599999999997</v>
      </c>
      <c r="E25" s="107">
        <f>'зима-весна 1н '!R28</f>
        <v>444.90549999999996</v>
      </c>
      <c r="F25" s="107">
        <f>'зима-весна 1н '!S28</f>
        <v>505.65600000000006</v>
      </c>
      <c r="G25" s="107">
        <f>'зима-весна 1н '!T28</f>
        <v>590.04241999999999</v>
      </c>
      <c r="H25" s="107">
        <f>'зима-весна 1н '!U28</f>
        <v>669.90003000000002</v>
      </c>
      <c r="I25" s="107">
        <f>'зима-весна 1н '!V28</f>
        <v>761.58538999999996</v>
      </c>
    </row>
    <row r="26" spans="1:9" x14ac:dyDescent="0.25">
      <c r="A26" s="555"/>
      <c r="B26" s="552"/>
      <c r="C26" s="6" t="s">
        <v>19</v>
      </c>
      <c r="D26" s="107">
        <f>'зима-весна 1н '!Q48</f>
        <v>602.45900000000006</v>
      </c>
      <c r="E26" s="107">
        <f>'зима-весна 1н '!R48</f>
        <v>679.34</v>
      </c>
      <c r="F26" s="107">
        <f>'зима-весна 1н '!S48</f>
        <v>742.10899999999992</v>
      </c>
      <c r="G26" s="107">
        <f>'зима-весна 1н '!T48</f>
        <v>903.68850000000009</v>
      </c>
      <c r="H26" s="107">
        <f>'зима-весна 1н '!U48</f>
        <v>1019.0100000000001</v>
      </c>
      <c r="I26" s="107">
        <f>'зима-весна 1н '!V48</f>
        <v>1113.1635000000001</v>
      </c>
    </row>
    <row r="27" spans="1:9" x14ac:dyDescent="0.25">
      <c r="A27" s="555"/>
      <c r="B27" s="552"/>
      <c r="C27" s="6" t="s">
        <v>20</v>
      </c>
      <c r="D27" s="107">
        <f>'зима-весна 1н '!Q74</f>
        <v>412.31099999999998</v>
      </c>
      <c r="E27" s="107">
        <f>'зима-весна 1н '!R74</f>
        <v>505.43799999999993</v>
      </c>
      <c r="F27" s="107">
        <f>'зима-весна 1н '!S74</f>
        <v>585.33299999999997</v>
      </c>
      <c r="G27" s="107">
        <f>'зима-весна 1н '!T74</f>
        <v>618.46650000000011</v>
      </c>
      <c r="H27" s="107">
        <f>'зима-весна 1н '!U74</f>
        <v>758.15700000000004</v>
      </c>
      <c r="I27" s="107">
        <f>'зима-весна 1н '!V74</f>
        <v>877.99950000000001</v>
      </c>
    </row>
    <row r="28" spans="1:9" x14ac:dyDescent="0.25">
      <c r="A28" s="555"/>
      <c r="B28" s="552"/>
      <c r="C28" s="6" t="s">
        <v>21</v>
      </c>
      <c r="D28" s="107">
        <f>'зима-весна 1н '!Q95</f>
        <v>516.14300000000003</v>
      </c>
      <c r="E28" s="107">
        <f>'зима-весна 1н '!R95</f>
        <v>582.4</v>
      </c>
      <c r="F28" s="107">
        <f>'зима-весна 1н '!S95</f>
        <v>619.67100000000005</v>
      </c>
      <c r="G28" s="107">
        <f>'зима-весна 1н '!T95</f>
        <v>774.21450000000004</v>
      </c>
      <c r="H28" s="107">
        <f>'зима-весна 1н '!U95</f>
        <v>873.59999999999991</v>
      </c>
      <c r="I28" s="107">
        <f>'зима-весна 1н '!V95</f>
        <v>929.50649999999996</v>
      </c>
    </row>
    <row r="29" spans="1:9" x14ac:dyDescent="0.25">
      <c r="A29" s="555"/>
      <c r="B29" s="553"/>
      <c r="C29" s="6" t="s">
        <v>22</v>
      </c>
      <c r="D29" s="107">
        <f>'зима-весна 1н '!Q111</f>
        <v>418.04071999999996</v>
      </c>
      <c r="E29" s="107">
        <f>'зима-весна 1н '!R111</f>
        <v>442.18776000000003</v>
      </c>
      <c r="F29" s="107">
        <f>'зима-весна 1н '!S111</f>
        <v>446.18772000000001</v>
      </c>
      <c r="G29" s="107">
        <v>637.05999999999995</v>
      </c>
      <c r="H29" s="107">
        <f>'зима-весна 1н '!U111</f>
        <v>664.29005720000009</v>
      </c>
      <c r="I29" s="107">
        <f>'зима-весна 1н '!V111</f>
        <v>669.28158000000008</v>
      </c>
    </row>
    <row r="30" spans="1:9" x14ac:dyDescent="0.25">
      <c r="A30" s="555"/>
      <c r="B30" s="551" t="s">
        <v>102</v>
      </c>
      <c r="C30" s="6" t="s">
        <v>18</v>
      </c>
      <c r="D30" s="108">
        <f>'зима-весна 2 н '!Q27</f>
        <v>495.39544000000001</v>
      </c>
      <c r="E30" s="108">
        <f>'зима-весна 2 н '!R27</f>
        <v>533.23943999999995</v>
      </c>
      <c r="F30" s="108">
        <f>'зима-весна 2 н '!S27</f>
        <v>537.83344</v>
      </c>
      <c r="G30" s="108">
        <f>'зима-весна 2 н '!T27</f>
        <v>743.09316000000001</v>
      </c>
      <c r="H30" s="108">
        <f>'зима-весна 2 н '!U27</f>
        <v>799.85915999999997</v>
      </c>
      <c r="I30" s="108">
        <f>'зима-весна 2 н '!V27</f>
        <v>806.75016000000005</v>
      </c>
    </row>
    <row r="31" spans="1:9" x14ac:dyDescent="0.25">
      <c r="A31" s="555"/>
      <c r="B31" s="552"/>
      <c r="C31" s="6" t="s">
        <v>19</v>
      </c>
      <c r="D31" s="108">
        <f>'зима-весна 2 н '!Q45</f>
        <v>467.01900000000001</v>
      </c>
      <c r="E31" s="108">
        <f>'зима-весна 2 н '!R45</f>
        <v>531.22400000000005</v>
      </c>
      <c r="F31" s="108">
        <f>'зима-весна 2 н '!S45</f>
        <v>589.51800000000003</v>
      </c>
      <c r="G31" s="108">
        <f>'зима-весна 2 н '!T45</f>
        <v>700.52850000000001</v>
      </c>
      <c r="H31" s="108">
        <f>'зима-весна 2 н '!U45</f>
        <v>796.83600000000001</v>
      </c>
      <c r="I31" s="108">
        <f>'зима-весна 2 н '!V45</f>
        <v>884.27700000000004</v>
      </c>
    </row>
    <row r="32" spans="1:9" x14ac:dyDescent="0.25">
      <c r="A32" s="555"/>
      <c r="B32" s="552"/>
      <c r="C32" s="6" t="s">
        <v>20</v>
      </c>
      <c r="D32" s="108">
        <f>'зима-весна 2 н '!Q64</f>
        <v>371.68499999999995</v>
      </c>
      <c r="E32" s="108">
        <f>'зима-весна 2 н '!R64</f>
        <v>416.79404</v>
      </c>
      <c r="F32" s="108">
        <f>'зима-весна 2 н '!S64</f>
        <v>451.26900000000001</v>
      </c>
      <c r="G32" s="108">
        <f>'зима-весна 2 н '!T64</f>
        <v>557.52749999999992</v>
      </c>
      <c r="H32" s="108">
        <f>'зима-весна 2 н '!U64</f>
        <v>625.19106000000011</v>
      </c>
      <c r="I32" s="108">
        <f>'зима-весна 2 н '!V64</f>
        <v>676.90350000000001</v>
      </c>
    </row>
    <row r="33" spans="1:9" x14ac:dyDescent="0.25">
      <c r="A33" s="555"/>
      <c r="B33" s="552"/>
      <c r="C33" s="6" t="s">
        <v>21</v>
      </c>
      <c r="D33" s="108">
        <f>'зима-весна 2 н '!Q83</f>
        <v>465.79550000000006</v>
      </c>
      <c r="E33" s="108">
        <f>'зима-весна 2 н '!R83</f>
        <v>566.59</v>
      </c>
      <c r="F33" s="108">
        <f>'зима-весна 2 н '!S83</f>
        <v>565.14550000000008</v>
      </c>
      <c r="G33" s="108">
        <f>'зима-весна 2 н '!T83</f>
        <v>698.69325000000003</v>
      </c>
      <c r="H33" s="108">
        <f>'зима-весна 2 н '!U83</f>
        <v>849.88499999999999</v>
      </c>
      <c r="I33" s="108">
        <f>'зима-весна 2 н '!V83</f>
        <v>847.7182499999999</v>
      </c>
    </row>
    <row r="34" spans="1:9" x14ac:dyDescent="0.25">
      <c r="A34" s="555"/>
      <c r="B34" s="553"/>
      <c r="C34" s="6" t="s">
        <v>22</v>
      </c>
      <c r="D34" s="108">
        <f>'зима-весна 2 н '!Q112</f>
        <v>411.29399999999998</v>
      </c>
      <c r="E34" s="108">
        <f>'зима-весна 2 н '!R112</f>
        <v>509.00949999999995</v>
      </c>
      <c r="F34" s="108">
        <f>'зима-весна 2 н '!S112</f>
        <v>589.67999999999995</v>
      </c>
      <c r="G34" s="108">
        <f>'зима-весна 2 н '!T112</f>
        <v>616.94100000000003</v>
      </c>
      <c r="H34" s="108">
        <f>'зима-весна 2 н '!U112</f>
        <v>763.51424999999983</v>
      </c>
      <c r="I34" s="108">
        <f>'зима-весна 2 н '!V112</f>
        <v>884.52</v>
      </c>
    </row>
    <row r="35" spans="1:9" ht="15" customHeight="1" x14ac:dyDescent="0.25">
      <c r="A35" s="555"/>
      <c r="B35" s="551" t="s">
        <v>104</v>
      </c>
      <c r="C35" s="6" t="s">
        <v>18</v>
      </c>
      <c r="D35" s="107">
        <f>'зима-весна 3н '!Q24</f>
        <v>387.577</v>
      </c>
      <c r="E35" s="107">
        <f>'зима-весна 3н '!R24</f>
        <v>448.89499999999998</v>
      </c>
      <c r="F35" s="107">
        <f>'зима-весна 3н '!S24</f>
        <v>499.75399999999991</v>
      </c>
      <c r="G35" s="107">
        <f>'зима-весна 3н '!T24</f>
        <v>581.3655</v>
      </c>
      <c r="H35" s="107">
        <f>'зима-весна 3н '!U24</f>
        <v>673.34249999999997</v>
      </c>
      <c r="I35" s="107">
        <f>'зима-весна 3н '!V24</f>
        <v>749.63099999999997</v>
      </c>
    </row>
    <row r="36" spans="1:9" x14ac:dyDescent="0.25">
      <c r="A36" s="555"/>
      <c r="B36" s="552"/>
      <c r="C36" s="6" t="s">
        <v>19</v>
      </c>
      <c r="D36" s="107">
        <f>'зима-весна 3н '!Q46</f>
        <v>528.35249999999996</v>
      </c>
      <c r="E36" s="107">
        <f>'зима-весна 3н '!R46</f>
        <v>607.35350000000005</v>
      </c>
      <c r="F36" s="107">
        <f>'зима-весна 3н '!S46</f>
        <v>654.30449999999996</v>
      </c>
      <c r="G36" s="107">
        <f>'зима-весна 3н '!T46</f>
        <v>792.52874999999995</v>
      </c>
      <c r="H36" s="107">
        <f>'зима-весна 3н '!U46</f>
        <v>911.03025000000002</v>
      </c>
      <c r="I36" s="107">
        <f>'зима-весна 3н '!V46</f>
        <v>981.45674999999994</v>
      </c>
    </row>
    <row r="37" spans="1:9" x14ac:dyDescent="0.25">
      <c r="A37" s="555"/>
      <c r="B37" s="552"/>
      <c r="C37" s="6" t="s">
        <v>20</v>
      </c>
      <c r="D37" s="107">
        <f>'зима-весна 3н '!Q63</f>
        <v>428.21371999999997</v>
      </c>
      <c r="E37" s="107">
        <f>'зима-весна 3н '!R63</f>
        <v>449.16071999999997</v>
      </c>
      <c r="F37" s="107">
        <f>'зима-весна 3н '!S63</f>
        <v>437.23271999999997</v>
      </c>
      <c r="G37" s="107">
        <f>'зима-весна 3н '!T63</f>
        <v>642.32058000000006</v>
      </c>
      <c r="H37" s="107">
        <f>'зима-весна 3н '!U63</f>
        <v>673.74108000000001</v>
      </c>
      <c r="I37" s="107">
        <f>'зима-весна 3н '!V63</f>
        <v>655.84907999999996</v>
      </c>
    </row>
    <row r="38" spans="1:9" x14ac:dyDescent="0.25">
      <c r="A38" s="555"/>
      <c r="B38" s="552"/>
      <c r="C38" s="6" t="s">
        <v>21</v>
      </c>
      <c r="D38" s="107">
        <f>'зима-весна 3н '!Q84</f>
        <v>436.875</v>
      </c>
      <c r="E38" s="107">
        <f>'зима-весна 3н '!R84</f>
        <v>503.13199999999995</v>
      </c>
      <c r="F38" s="107">
        <f>'зима-весна 3н '!S84</f>
        <v>540.40300000000002</v>
      </c>
      <c r="G38" s="107">
        <f>'зима-весна 3н '!T84</f>
        <v>655.31250000000011</v>
      </c>
      <c r="H38" s="107">
        <f>'зима-весна 3н '!U84</f>
        <v>754.69799999999998</v>
      </c>
      <c r="I38" s="107">
        <f>'зима-весна 3н '!V84</f>
        <v>810.60450000000003</v>
      </c>
    </row>
    <row r="39" spans="1:9" x14ac:dyDescent="0.25">
      <c r="A39" s="555"/>
      <c r="B39" s="553"/>
      <c r="C39" s="6" t="s">
        <v>22</v>
      </c>
      <c r="D39" s="107">
        <f>'зима-весна 3н '!Q110</f>
        <v>498.57000000000005</v>
      </c>
      <c r="E39" s="107">
        <f>'зима-весна 3н '!R110</f>
        <v>586.78599999999994</v>
      </c>
      <c r="F39" s="107">
        <f>'зима-весна 3н '!S110</f>
        <v>664.30100000000004</v>
      </c>
      <c r="G39" s="107">
        <f>'зима-весна 3н '!T110</f>
        <v>747.85500000000002</v>
      </c>
      <c r="H39" s="107">
        <f>'зима-весна 3н '!U110</f>
        <v>880.17900000000009</v>
      </c>
      <c r="I39" s="107">
        <f>'зима-весна 3н '!V110</f>
        <v>996.45150000000012</v>
      </c>
    </row>
    <row r="40" spans="1:9" x14ac:dyDescent="0.25">
      <c r="A40" s="555"/>
      <c r="B40" s="551" t="s">
        <v>105</v>
      </c>
      <c r="C40" s="6" t="s">
        <v>18</v>
      </c>
      <c r="D40" s="107">
        <f>'зима-весна 4 н'!Q23</f>
        <v>455.09572000000003</v>
      </c>
      <c r="E40" s="107">
        <f>'зима-весна 4 н'!R23</f>
        <v>503.03071999999997</v>
      </c>
      <c r="F40" s="107">
        <f>'зима-весна 4 н'!S23</f>
        <v>531.59371999999996</v>
      </c>
      <c r="G40" s="107">
        <f>'зима-весна 4 н'!T23</f>
        <v>682.64358000000004</v>
      </c>
      <c r="H40" s="107">
        <f>'зима-весна 4 н'!U23</f>
        <v>754.54607999999996</v>
      </c>
      <c r="I40" s="107">
        <f>'зима-весна 4 н'!V23</f>
        <v>797.39058</v>
      </c>
    </row>
    <row r="41" spans="1:9" x14ac:dyDescent="0.25">
      <c r="A41" s="555"/>
      <c r="B41" s="552"/>
      <c r="C41" s="6" t="s">
        <v>19</v>
      </c>
      <c r="D41" s="107">
        <f>'зима-весна 4 н'!Q41</f>
        <v>598.81200000000001</v>
      </c>
      <c r="E41" s="107">
        <f>'зима-весна 4 н'!R41</f>
        <v>667.51700000000005</v>
      </c>
      <c r="F41" s="107">
        <f>'зима-весна 4 н'!S41</f>
        <v>730.31100000000004</v>
      </c>
      <c r="G41" s="107">
        <f>'зима-весна 4 н'!T41</f>
        <v>898.21800000000007</v>
      </c>
      <c r="H41" s="107">
        <f>'зима-весна 4 н'!U41</f>
        <v>1001.2755</v>
      </c>
      <c r="I41" s="107">
        <f>'зима-весна 4 н'!V41</f>
        <v>1095.4665</v>
      </c>
    </row>
    <row r="42" spans="1:9" x14ac:dyDescent="0.25">
      <c r="A42" s="555"/>
      <c r="B42" s="552"/>
      <c r="C42" s="6" t="s">
        <v>20</v>
      </c>
      <c r="D42" s="107">
        <f>'зима-весна 4 н'!Q61</f>
        <v>431.95899999999995</v>
      </c>
      <c r="E42" s="107">
        <f>'зима-весна 4 н'!R61</f>
        <v>484.17999999999995</v>
      </c>
      <c r="F42" s="107">
        <f>'зима-весна 4 н'!S61</f>
        <v>524.029</v>
      </c>
      <c r="G42" s="107">
        <f>'зима-весна 4 н'!T61</f>
        <v>647.93849999999998</v>
      </c>
      <c r="H42" s="107">
        <f>'зима-весна 4 н'!U61</f>
        <v>726.27</v>
      </c>
      <c r="I42" s="107">
        <f>'зима-весна 4 н'!V61</f>
        <v>786.04349999999999</v>
      </c>
    </row>
    <row r="43" spans="1:9" x14ac:dyDescent="0.25">
      <c r="A43" s="555"/>
      <c r="B43" s="552"/>
      <c r="C43" s="6" t="s">
        <v>21</v>
      </c>
      <c r="D43" s="107">
        <f>'зима-весна 4 н'!Q78</f>
        <v>453.91100000000006</v>
      </c>
      <c r="E43" s="107">
        <f>'зима-весна 4 н'!R78</f>
        <v>478.85799999999995</v>
      </c>
      <c r="F43" s="107">
        <f>'зима-весна 4 н'!S78</f>
        <v>494.78300000000002</v>
      </c>
      <c r="G43" s="107">
        <f>'зима-весна 4 н'!T78</f>
        <v>680.86649999999997</v>
      </c>
      <c r="H43" s="107">
        <f>'зима-весна 4 н'!U78</f>
        <v>718.28700000000003</v>
      </c>
      <c r="I43" s="107">
        <f>'зима-весна 4 н'!V78</f>
        <v>742.17450000000008</v>
      </c>
    </row>
    <row r="44" spans="1:9" x14ac:dyDescent="0.25">
      <c r="A44" s="555"/>
      <c r="B44" s="553"/>
      <c r="C44" s="6" t="s">
        <v>22</v>
      </c>
      <c r="D44" s="107">
        <f>'зима-весна 4 н'!Q104</f>
        <v>403.23</v>
      </c>
      <c r="E44" s="107">
        <f>'зима-весна 4 н'!R104</f>
        <v>503.77299999999997</v>
      </c>
      <c r="F44" s="107">
        <f>'зима-весна 4 н'!S104</f>
        <v>591.09199999999998</v>
      </c>
      <c r="G44" s="107">
        <f>'зима-весна 4 н'!T104</f>
        <v>604.84500000000003</v>
      </c>
      <c r="H44" s="107">
        <f>'зима-весна 4 н'!U104</f>
        <v>755.65949999999987</v>
      </c>
      <c r="I44" s="107">
        <f>'зима-весна 4 н'!V104</f>
        <v>886.63800000000003</v>
      </c>
    </row>
    <row r="45" spans="1:9" ht="15.75" x14ac:dyDescent="0.25">
      <c r="A45" s="555"/>
      <c r="B45" s="556" t="s">
        <v>23</v>
      </c>
      <c r="C45" s="556"/>
      <c r="D45" s="108">
        <v>453</v>
      </c>
      <c r="E45" s="108">
        <v>516</v>
      </c>
      <c r="F45" s="108">
        <v>561</v>
      </c>
      <c r="G45" s="158">
        <v>680</v>
      </c>
      <c r="H45" s="108">
        <v>774</v>
      </c>
      <c r="I45" s="108">
        <v>841</v>
      </c>
    </row>
    <row r="46" spans="1:9" x14ac:dyDescent="0.25">
      <c r="G46" s="262"/>
    </row>
  </sheetData>
  <mergeCells count="16">
    <mergeCell ref="G3:I3"/>
    <mergeCell ref="B2:F2"/>
    <mergeCell ref="A3:A24"/>
    <mergeCell ref="B3:B4"/>
    <mergeCell ref="C3:C4"/>
    <mergeCell ref="D3:F3"/>
    <mergeCell ref="B5:B9"/>
    <mergeCell ref="B10:B14"/>
    <mergeCell ref="B15:B19"/>
    <mergeCell ref="B20:B24"/>
    <mergeCell ref="B25:B29"/>
    <mergeCell ref="B35:B39"/>
    <mergeCell ref="B40:B44"/>
    <mergeCell ref="A25:A45"/>
    <mergeCell ref="B45:C45"/>
    <mergeCell ref="B30:B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лето-осень 1н</vt:lpstr>
      <vt:lpstr>лето-осень 2н</vt:lpstr>
      <vt:lpstr>лето-осень 3н </vt:lpstr>
      <vt:lpstr>лето-осень 4н </vt:lpstr>
      <vt:lpstr>зима-весна 1н </vt:lpstr>
      <vt:lpstr>зима-весна 2 н </vt:lpstr>
      <vt:lpstr>зима-весна 3н </vt:lpstr>
      <vt:lpstr>зима-весна 4 н</vt:lpstr>
      <vt:lpstr>расчет 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1н'!Область_печати</vt:lpstr>
      <vt:lpstr>'лето-осень 2н'!Область_печати</vt:lpstr>
      <vt:lpstr>'лето-осень 3н '!Область_печати</vt:lpstr>
      <vt:lpstr>'лето-осень 4н '!Область_печати</vt:lpstr>
      <vt:lpstr>'расчет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2025-08-15T10:18:33Z</dcterms:modified>
</cp:coreProperties>
</file>